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huffcut\Desktop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4" r:id="rId3"/>
    <sheet name="Sheet4" sheetId="5" r:id="rId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5" l="1"/>
  <c r="G76" i="5"/>
  <c r="F75" i="5"/>
  <c r="G75" i="5"/>
  <c r="F74" i="5"/>
  <c r="G74" i="5"/>
  <c r="F73" i="5"/>
  <c r="G73" i="5"/>
  <c r="F72" i="5"/>
  <c r="G72" i="5"/>
  <c r="F71" i="5"/>
  <c r="G71" i="5"/>
  <c r="F70" i="5"/>
  <c r="G70" i="5"/>
  <c r="F69" i="5"/>
  <c r="G69" i="5"/>
  <c r="F68" i="5"/>
  <c r="G68" i="5"/>
  <c r="F67" i="5"/>
  <c r="G67" i="5"/>
  <c r="F66" i="5"/>
  <c r="G66" i="5"/>
  <c r="F65" i="5"/>
  <c r="G65" i="5"/>
  <c r="F64" i="5"/>
  <c r="G64" i="5"/>
  <c r="F63" i="5"/>
  <c r="G63" i="5"/>
  <c r="F62" i="5"/>
  <c r="G62" i="5"/>
  <c r="F61" i="5"/>
  <c r="G61" i="5"/>
  <c r="F60" i="5"/>
  <c r="G60" i="5"/>
  <c r="F59" i="5"/>
  <c r="G59" i="5"/>
  <c r="F58" i="5"/>
  <c r="G58" i="5"/>
  <c r="F57" i="5"/>
  <c r="G57" i="5"/>
  <c r="F56" i="5"/>
  <c r="G56" i="5"/>
  <c r="F55" i="5"/>
  <c r="G55" i="5"/>
  <c r="F54" i="5"/>
  <c r="G54" i="5"/>
  <c r="F53" i="5"/>
  <c r="G53" i="5"/>
  <c r="F52" i="5"/>
  <c r="G52" i="5"/>
  <c r="F51" i="5"/>
  <c r="G51" i="5"/>
  <c r="F50" i="5"/>
  <c r="G50" i="5"/>
  <c r="F49" i="5"/>
  <c r="G49" i="5"/>
  <c r="F48" i="5"/>
  <c r="G48" i="5"/>
  <c r="E47" i="5"/>
  <c r="F47" i="5"/>
  <c r="G47" i="5"/>
  <c r="F46" i="5"/>
  <c r="G46" i="5"/>
  <c r="F45" i="5"/>
  <c r="G45" i="5"/>
  <c r="F44" i="5"/>
  <c r="G44" i="5"/>
  <c r="F43" i="5"/>
  <c r="G43" i="5"/>
  <c r="F42" i="5"/>
  <c r="G42" i="5"/>
  <c r="F41" i="5"/>
  <c r="G41" i="5"/>
  <c r="F40" i="5"/>
  <c r="G40" i="5"/>
  <c r="F39" i="5"/>
  <c r="G39" i="5"/>
  <c r="F38" i="5"/>
  <c r="G38" i="5"/>
  <c r="F37" i="5"/>
  <c r="G37" i="5"/>
  <c r="F36" i="5"/>
  <c r="G36" i="5"/>
  <c r="F35" i="5"/>
  <c r="G35" i="5"/>
  <c r="F34" i="5"/>
  <c r="G34" i="5"/>
  <c r="F33" i="5"/>
  <c r="G33" i="5"/>
  <c r="F32" i="5"/>
  <c r="G32" i="5"/>
  <c r="F31" i="5"/>
  <c r="G31" i="5"/>
  <c r="F30" i="5"/>
  <c r="G30" i="5"/>
  <c r="F29" i="5"/>
  <c r="G29" i="5"/>
  <c r="F28" i="5"/>
  <c r="G28" i="5"/>
  <c r="F27" i="5"/>
  <c r="G27" i="5"/>
  <c r="F26" i="5"/>
  <c r="G26" i="5"/>
  <c r="F25" i="5"/>
  <c r="G25" i="5"/>
  <c r="F24" i="5"/>
  <c r="G24" i="5"/>
  <c r="F23" i="5"/>
  <c r="G23" i="5"/>
  <c r="F22" i="5"/>
  <c r="G22" i="5"/>
  <c r="F21" i="5"/>
  <c r="G21" i="5"/>
  <c r="F20" i="5"/>
  <c r="G20" i="5"/>
  <c r="F19" i="5"/>
  <c r="G19" i="5"/>
  <c r="F18" i="5"/>
  <c r="G18" i="5"/>
  <c r="F17" i="5"/>
  <c r="G17" i="5"/>
  <c r="F16" i="5"/>
  <c r="G16" i="5"/>
  <c r="F15" i="5"/>
  <c r="G15" i="5"/>
  <c r="F14" i="5"/>
  <c r="G14" i="5"/>
  <c r="F13" i="5"/>
  <c r="G13" i="5"/>
  <c r="F12" i="5"/>
  <c r="G12" i="5"/>
  <c r="F11" i="5"/>
  <c r="G11" i="5"/>
  <c r="F10" i="5"/>
  <c r="G10" i="5"/>
  <c r="F9" i="5"/>
  <c r="G9" i="5"/>
  <c r="F8" i="5"/>
  <c r="G8" i="5"/>
  <c r="F7" i="5"/>
  <c r="G7" i="5"/>
  <c r="F6" i="5"/>
  <c r="G6" i="5"/>
  <c r="F4" i="5"/>
  <c r="D4" i="5"/>
  <c r="G4" i="5"/>
  <c r="E4" i="5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F9" i="4"/>
  <c r="G9" i="4"/>
  <c r="F8" i="4"/>
  <c r="G8" i="4"/>
  <c r="F7" i="4"/>
  <c r="G7" i="4"/>
  <c r="F6" i="4"/>
  <c r="G6" i="4"/>
  <c r="F4" i="4"/>
  <c r="D4" i="4"/>
  <c r="G4" i="4"/>
  <c r="E4" i="4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E37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F8" i="2"/>
  <c r="G8" i="2"/>
  <c r="F7" i="2"/>
  <c r="G7" i="2"/>
  <c r="F6" i="2"/>
  <c r="G6" i="2"/>
  <c r="F4" i="2"/>
  <c r="D4" i="2"/>
  <c r="G4" i="2"/>
  <c r="E4" i="2"/>
  <c r="F60" i="1"/>
  <c r="G60" i="1"/>
  <c r="F59" i="1"/>
  <c r="G59" i="1"/>
  <c r="F58" i="1"/>
  <c r="G58" i="1"/>
  <c r="F57" i="1"/>
  <c r="G57" i="1"/>
  <c r="F56" i="1"/>
  <c r="G56" i="1"/>
  <c r="F55" i="1"/>
  <c r="G55" i="1"/>
  <c r="F54" i="1"/>
  <c r="G54" i="1"/>
  <c r="F53" i="1"/>
  <c r="G53" i="1"/>
  <c r="F52" i="1"/>
  <c r="G52" i="1"/>
  <c r="F51" i="1"/>
  <c r="G51" i="1"/>
  <c r="F50" i="1"/>
  <c r="G50" i="1"/>
  <c r="F49" i="1"/>
  <c r="G49" i="1"/>
  <c r="F48" i="1"/>
  <c r="G48" i="1"/>
  <c r="F47" i="1"/>
  <c r="G47" i="1"/>
  <c r="F46" i="1"/>
  <c r="G46" i="1"/>
  <c r="F45" i="1"/>
  <c r="G45" i="1"/>
  <c r="F44" i="1"/>
  <c r="G44" i="1"/>
  <c r="F43" i="1"/>
  <c r="G43" i="1"/>
  <c r="F42" i="1"/>
  <c r="G42" i="1"/>
  <c r="F41" i="1"/>
  <c r="G41" i="1"/>
  <c r="F40" i="1"/>
  <c r="G40" i="1"/>
  <c r="F39" i="1"/>
  <c r="G39" i="1"/>
  <c r="F38" i="1"/>
  <c r="G38" i="1"/>
  <c r="F37" i="1"/>
  <c r="G37" i="1"/>
  <c r="F36" i="1"/>
  <c r="G36" i="1"/>
  <c r="F35" i="1"/>
  <c r="G35" i="1"/>
  <c r="F34" i="1"/>
  <c r="G34" i="1"/>
  <c r="F33" i="1"/>
  <c r="G33" i="1"/>
  <c r="F32" i="1"/>
  <c r="G32" i="1"/>
  <c r="F31" i="1"/>
  <c r="G31" i="1"/>
  <c r="F30" i="1"/>
  <c r="G30" i="1"/>
  <c r="F29" i="1"/>
  <c r="G29" i="1"/>
  <c r="F28" i="1"/>
  <c r="G28" i="1"/>
  <c r="F27" i="1"/>
  <c r="G27" i="1"/>
  <c r="F26" i="1"/>
  <c r="G26" i="1"/>
  <c r="F25" i="1"/>
  <c r="G25" i="1"/>
  <c r="F24" i="1"/>
  <c r="G24" i="1"/>
  <c r="F23" i="1"/>
  <c r="G23" i="1"/>
  <c r="F22" i="1"/>
  <c r="G22" i="1"/>
  <c r="F21" i="1"/>
  <c r="G21" i="1"/>
  <c r="F20" i="1"/>
  <c r="G20" i="1"/>
  <c r="F19" i="1"/>
  <c r="G19" i="1"/>
  <c r="F18" i="1"/>
  <c r="G18" i="1"/>
  <c r="F17" i="1"/>
  <c r="G17" i="1"/>
  <c r="F16" i="1"/>
  <c r="G16" i="1"/>
  <c r="F15" i="1"/>
  <c r="G15" i="1"/>
  <c r="F14" i="1"/>
  <c r="G14" i="1"/>
  <c r="F13" i="1"/>
  <c r="G13" i="1"/>
  <c r="F12" i="1"/>
  <c r="G12" i="1"/>
  <c r="F11" i="1"/>
  <c r="G11" i="1"/>
  <c r="F10" i="1"/>
  <c r="G10" i="1"/>
  <c r="F9" i="1"/>
  <c r="G9" i="1"/>
  <c r="F8" i="1"/>
  <c r="G8" i="1"/>
  <c r="F7" i="1"/>
  <c r="G7" i="1"/>
  <c r="F6" i="1"/>
  <c r="G6" i="1"/>
  <c r="F5" i="1"/>
  <c r="G5" i="1"/>
  <c r="F3" i="1"/>
  <c r="D3" i="1"/>
  <c r="G3" i="1"/>
  <c r="E3" i="1"/>
</calcChain>
</file>

<file path=xl/sharedStrings.xml><?xml version="1.0" encoding="utf-8"?>
<sst xmlns="http://schemas.openxmlformats.org/spreadsheetml/2006/main" count="835" uniqueCount="266">
  <si>
    <t>Total 2016</t>
  </si>
  <si>
    <t>Total 2017</t>
  </si>
  <si>
    <t>$ Change</t>
  </si>
  <si>
    <t>% Increase</t>
  </si>
  <si>
    <t>District</t>
  </si>
  <si>
    <t>Service Code</t>
  </si>
  <si>
    <t>Service Name</t>
  </si>
  <si>
    <t>Current Amount 2016</t>
  </si>
  <si>
    <t>2017 Proposed Price</t>
  </si>
  <si>
    <t>% Change</t>
  </si>
  <si>
    <t>650.659.31</t>
  </si>
  <si>
    <t>FIRST YEAR SUPPORT &amp; TRAINING</t>
  </si>
  <si>
    <t>550.010.01</t>
  </si>
  <si>
    <t>BASIC LEARNING TECHNOLOGIES SUPPORT</t>
  </si>
  <si>
    <t>550.010.02</t>
  </si>
  <si>
    <t>RWADA</t>
  </si>
  <si>
    <t>550.062.01</t>
  </si>
  <si>
    <t>REGISTRATION AND USER FEE</t>
  </si>
  <si>
    <t>550.064.31</t>
  </si>
  <si>
    <t>SUBSEQUENT YEARS</t>
  </si>
  <si>
    <t>550.065.31</t>
  </si>
  <si>
    <t>EVALUATION SYSTEMS-SUBS YRS</t>
  </si>
  <si>
    <t>550.067.01</t>
  </si>
  <si>
    <t>CSLO BASE FEE</t>
  </si>
  <si>
    <t>550.200.01</t>
  </si>
  <si>
    <t>FIRST YEAR</t>
  </si>
  <si>
    <t>550.880.77</t>
  </si>
  <si>
    <t>SUBSCRIPTION RENEWAL FEE</t>
  </si>
  <si>
    <t>550.882.43</t>
  </si>
  <si>
    <t>.2 FTE</t>
  </si>
  <si>
    <t>552.105.02</t>
  </si>
  <si>
    <t>AUTOMATION SOFTWARE SUPPORT</t>
  </si>
  <si>
    <t>552.105.03</t>
  </si>
  <si>
    <t>REGIONAL CATALOG</t>
  </si>
  <si>
    <t>552.105.40</t>
  </si>
  <si>
    <t>MANDATORY TECHNICAL SUPPORT</t>
  </si>
  <si>
    <t>555.067.30</t>
  </si>
  <si>
    <t>SUPPORT FOR CSLO W/O ILS</t>
  </si>
  <si>
    <t>650.200.31</t>
  </si>
  <si>
    <t>SUPPORT/TRAINING YEAR 1</t>
  </si>
  <si>
    <t>650.200.36</t>
  </si>
  <si>
    <t>ELEM REPORT CARD MAINTENANCE</t>
  </si>
  <si>
    <t>650.200.38</t>
  </si>
  <si>
    <t>SANDBOX SUBSEQUENT YEAR SERVICE</t>
  </si>
  <si>
    <t>650.200.40</t>
  </si>
  <si>
    <t>650.200.51</t>
  </si>
  <si>
    <t>UPLOAD DISTRICT SCANNED SCORES</t>
  </si>
  <si>
    <t>650.200.52</t>
  </si>
  <si>
    <t>AUTOMATED DATA EXTRACTS</t>
  </si>
  <si>
    <t>650.300.01</t>
  </si>
  <si>
    <t>ELA/MATH GR. 3-8, FULL SERVICE</t>
  </si>
  <si>
    <t>650.300.02</t>
  </si>
  <si>
    <t>NYS REGENTS EXAM DATA COLLECTION</t>
  </si>
  <si>
    <t>650.300.03</t>
  </si>
  <si>
    <t>SCIENCE, NYSAA, NYSESLAT-FULL SVC</t>
  </si>
  <si>
    <t>650.305.30</t>
  </si>
  <si>
    <t>TELEFORMS TRAINING AND SUPPORT</t>
  </si>
  <si>
    <t>650.305.61</t>
  </si>
  <si>
    <t>PREPRINTING AT RIC-NYS TESTS ONLY</t>
  </si>
  <si>
    <t>650.330.01</t>
  </si>
  <si>
    <t>BASE SERVICE</t>
  </si>
  <si>
    <t>650.330.29</t>
  </si>
  <si>
    <t>NYS DATA COLLECTION &amp; REPORTING</t>
  </si>
  <si>
    <t>650.330.30</t>
  </si>
  <si>
    <t>650.658.32</t>
  </si>
  <si>
    <t>SUB YR APP SUPPORT/TRAINING</t>
  </si>
  <si>
    <t>650.658.40</t>
  </si>
  <si>
    <t>MANDATORY TECH SUPPORT</t>
  </si>
  <si>
    <t>650.680.31</t>
  </si>
  <si>
    <t>RTI EDGE ANNUAL APPLICATION SUPPORT</t>
  </si>
  <si>
    <t>650.680.35</t>
  </si>
  <si>
    <t>HOSTING, TRAINING &amp; SUPPORT</t>
  </si>
  <si>
    <t>650.680.50</t>
  </si>
  <si>
    <t>DEVELOPMENT CENTER SUPPORT</t>
  </si>
  <si>
    <t>650.680.54</t>
  </si>
  <si>
    <t>SMS INTEGRATION SUBSEQUENT YEARS</t>
  </si>
  <si>
    <t>650.684.31</t>
  </si>
  <si>
    <t>CENTRAL SITE SUPPORT LEVEL 2</t>
  </si>
  <si>
    <t>650.800.04</t>
  </si>
  <si>
    <t>NOTES &amp; SPAM FILTERING BASE FEE</t>
  </si>
  <si>
    <t>650.800.05</t>
  </si>
  <si>
    <t>NOTES MAILBOX &amp; SPAM FILTERING FEE</t>
  </si>
  <si>
    <t>650.800.09</t>
  </si>
  <si>
    <t>NOTES MANDATORY TECHNICAL SUPPORT</t>
  </si>
  <si>
    <t>650.820.40</t>
  </si>
  <si>
    <t>MANDATORY ANNUAL SUPPORT - 1 SITE</t>
  </si>
  <si>
    <t>650.840.02</t>
  </si>
  <si>
    <t>SHARED TELECOM-BROADBAND</t>
  </si>
  <si>
    <t>650.840.51</t>
  </si>
  <si>
    <t>MANDATORY NETWORK EQUIP SUPPORT</t>
  </si>
  <si>
    <t>650.840.83</t>
  </si>
  <si>
    <t>INTERNET ACCESS &amp; INFRASTRUCTURE</t>
  </si>
  <si>
    <t>650.845.70</t>
  </si>
  <si>
    <t>CONTENT FILTERING BASE FEE</t>
  </si>
  <si>
    <t>650.845.73</t>
  </si>
  <si>
    <t>FILTERING LV 3(501-1000 WKSTATIONS)</t>
  </si>
  <si>
    <t>650.870.11</t>
  </si>
  <si>
    <t>WORKSTATION COUPONS</t>
  </si>
  <si>
    <t>650.870.12</t>
  </si>
  <si>
    <t>PRINTER COUPONS</t>
  </si>
  <si>
    <t>650.882.01</t>
  </si>
  <si>
    <t>LEVEL 1</t>
  </si>
  <si>
    <t>650.882.42</t>
  </si>
  <si>
    <t>TECHNICIAN LEVEL</t>
  </si>
  <si>
    <t>650.882.43</t>
  </si>
  <si>
    <t>650.892.10</t>
  </si>
  <si>
    <t>STANDARD SERVER</t>
  </si>
  <si>
    <t>650.896.40</t>
  </si>
  <si>
    <t>IP SURVEILLANCE BASE FEE</t>
  </si>
  <si>
    <t>650.896.41</t>
  </si>
  <si>
    <t>IP SURVEILLANCE CNTRLZD. MONITORING</t>
  </si>
  <si>
    <t>650.898.45</t>
  </si>
  <si>
    <t>MY BIG CAMPUS ONLINE SCHL ENVIRONME</t>
  </si>
  <si>
    <t>650.950.01</t>
  </si>
  <si>
    <t>CTRL SITE INFRASTRUCTURE BASE FEE</t>
  </si>
  <si>
    <t>650.950.02</t>
  </si>
  <si>
    <t>650.950.03</t>
  </si>
  <si>
    <t>CYBER INSURANCE - MANDATORY</t>
  </si>
  <si>
    <t>Small District</t>
  </si>
  <si>
    <t>Note: First year codes remained the same, but the price was changed to subsequent year pricing where applicable.</t>
  </si>
  <si>
    <t>550.061.01</t>
  </si>
  <si>
    <t>ONLINE RESOURCES - REGISTRATION FEE</t>
  </si>
  <si>
    <t>550.066.02</t>
  </si>
  <si>
    <t>MDM IMPLEMENTATION - SUBSEQ. YEARS</t>
  </si>
  <si>
    <t>550.070.37</t>
  </si>
  <si>
    <t>SHARED TECH INTEGRATOR</t>
  </si>
  <si>
    <t>552.105.41</t>
  </si>
  <si>
    <t>ADDTL TECHNICAL TIME</t>
  </si>
  <si>
    <t>650.100.30</t>
  </si>
  <si>
    <t>HOSTING/TRAINING/SUPPORT</t>
  </si>
  <si>
    <t>650.100.37</t>
  </si>
  <si>
    <t>REPORT CARD PRINTING</t>
  </si>
  <si>
    <t>650.100.38</t>
  </si>
  <si>
    <t>REPORT CARD MAILING SERVICE</t>
  </si>
  <si>
    <t>650.100.41</t>
  </si>
  <si>
    <t>REPORT CARD INSERTS</t>
  </si>
  <si>
    <t>650.100.42</t>
  </si>
  <si>
    <t>UPLOAD SCANNED SCORES</t>
  </si>
  <si>
    <t>650.150.30</t>
  </si>
  <si>
    <t>650.330.05</t>
  </si>
  <si>
    <t>PARENT REPORT/ISR PRINTING</t>
  </si>
  <si>
    <t>650.400.31</t>
  </si>
  <si>
    <t>FIRST YR SUPPORT</t>
  </si>
  <si>
    <t>650.683.34</t>
  </si>
  <si>
    <t>FACILIATION, RESEARCH, &amp; SUPP-LEV 5</t>
  </si>
  <si>
    <t>650.683.39</t>
  </si>
  <si>
    <t>W-2 &amp; 1099 PROCESSING</t>
  </si>
  <si>
    <t>650.683.42</t>
  </si>
  <si>
    <t>RIC HOSTING ANNUAL FEE</t>
  </si>
  <si>
    <t>650.683.47</t>
  </si>
  <si>
    <t>APPR &amp; STAFF SNAPSHOT EXPORT/IMPORT</t>
  </si>
  <si>
    <t>650.690.30</t>
  </si>
  <si>
    <t>CERTIFIED CENTRAL SITE SUPPORT</t>
  </si>
  <si>
    <t>650.690.42</t>
  </si>
  <si>
    <t>RIC HOSTING FEE</t>
  </si>
  <si>
    <t>650.690.55</t>
  </si>
  <si>
    <t>JOINT MARKETING FEE</t>
  </si>
  <si>
    <t>650.691.30</t>
  </si>
  <si>
    <t>CENTRAL SITE SUPPORT</t>
  </si>
  <si>
    <t>650.698.30</t>
  </si>
  <si>
    <t>DATA INTEGRATION BASE</t>
  </si>
  <si>
    <t>650.800.15</t>
  </si>
  <si>
    <t>DOMINO SHARED SERVER - RIC HOSTED</t>
  </si>
  <si>
    <t>650.800.26</t>
  </si>
  <si>
    <t>NOTES MAILBOX USER ADMINISTRATION</t>
  </si>
  <si>
    <t>650.800.42</t>
  </si>
  <si>
    <t>NOTES RIC HOSTED STORAGE</t>
  </si>
  <si>
    <t>650.820.43</t>
  </si>
  <si>
    <t>MANDATORY ANNUAL SUPORT - &gt;=4 SITES</t>
  </si>
  <si>
    <t>650.842.30</t>
  </si>
  <si>
    <t>VOICE OVER IP SERVICE</t>
  </si>
  <si>
    <t>650.842.31</t>
  </si>
  <si>
    <t>BASE RWADA SERVICE</t>
  </si>
  <si>
    <t>650.845.75</t>
  </si>
  <si>
    <t>FILTERING LV5(2001-3000 WKSTATIONS)</t>
  </si>
  <si>
    <t>650.882.04</t>
  </si>
  <si>
    <t>LEVEL 4</t>
  </si>
  <si>
    <t>650.889.10</t>
  </si>
  <si>
    <t>DESKTOP CLIENT SUPPORT</t>
  </si>
  <si>
    <t>672.000.02</t>
  </si>
  <si>
    <t>SHIPPING CHARGES</t>
  </si>
  <si>
    <t>672.000.03</t>
  </si>
  <si>
    <t>COORD FEE FOR PUBLIC/NON-PUBLIC</t>
  </si>
  <si>
    <t>650.698.xx</t>
  </si>
  <si>
    <t>FORMER INTEGRATION SERVICES</t>
  </si>
  <si>
    <t>Medium District</t>
  </si>
  <si>
    <t>District under 4000 students, average 2% increase overall, district participates in many services.  Large percentage inceases(VoIP and MDM for example) are offset due to many service fees that did not increase or increased very little.</t>
  </si>
  <si>
    <t>650.200.53</t>
  </si>
  <si>
    <t>AUTOMATED DATA EXTRACTS-SUBS YRS</t>
  </si>
  <si>
    <t>650.200.32</t>
  </si>
  <si>
    <t>SUPPORT/TRAINING SUBSSEQUENT YRS</t>
  </si>
  <si>
    <t>650.340.31</t>
  </si>
  <si>
    <t>SERVICE SUPPORT</t>
  </si>
  <si>
    <t>650.800.11</t>
  </si>
  <si>
    <t>NOTES USC/CWOC APPLICATION MAINT.</t>
  </si>
  <si>
    <t>650.808.32</t>
  </si>
  <si>
    <t>APPLICATION SUPPORT</t>
  </si>
  <si>
    <t>650.882.06</t>
  </si>
  <si>
    <t>LEVEL 6</t>
  </si>
  <si>
    <t>650.659.32</t>
  </si>
  <si>
    <t>SUBSEQUENT YRS SUPPORT &amp; TRAINING</t>
  </si>
  <si>
    <t>Large District</t>
  </si>
  <si>
    <t>Under 1000 students, negative increase due to change to subsequent year pricing</t>
  </si>
  <si>
    <t>INSTRUCTIONAL DEV ADVISORY BD</t>
  </si>
  <si>
    <t>454.400.02</t>
  </si>
  <si>
    <t>454.430.02</t>
  </si>
  <si>
    <t>LEARNING MANAGEMENT SYSTEMS</t>
  </si>
  <si>
    <t>514.100.10</t>
  </si>
  <si>
    <t>BASE</t>
  </si>
  <si>
    <t>535.000.01</t>
  </si>
  <si>
    <t>IRT BASE</t>
  </si>
  <si>
    <t>535.000.02</t>
  </si>
  <si>
    <t>RWADA FEE</t>
  </si>
  <si>
    <t>535.006.03</t>
  </si>
  <si>
    <t>IDAB RETREAT</t>
  </si>
  <si>
    <t>535.009.01</t>
  </si>
  <si>
    <t>STAFF MEMBER/HOUR IN-DISTRICT</t>
  </si>
  <si>
    <t>535.010.02</t>
  </si>
  <si>
    <t>INDIVIDUAL WORKSHOPS</t>
  </si>
  <si>
    <t>535.072.35</t>
  </si>
  <si>
    <t>SINGLE STAFF DEVELOPER - 34 DAYS</t>
  </si>
  <si>
    <t>650.200.42</t>
  </si>
  <si>
    <t>SUMMER SCHOOL</t>
  </si>
  <si>
    <t>650.340.32</t>
  </si>
  <si>
    <t>SOFTWARE LICENSING AND HOSTING</t>
  </si>
  <si>
    <t>650.810.23</t>
  </si>
  <si>
    <t>MAIL BOX FEE</t>
  </si>
  <si>
    <t>650.810.24</t>
  </si>
  <si>
    <t>SERVICE FEE</t>
  </si>
  <si>
    <t>650.822.41</t>
  </si>
  <si>
    <t>ANNUAL BASE SUPPORT</t>
  </si>
  <si>
    <t>650.822.42</t>
  </si>
  <si>
    <t>ANNUAL PER SITE SUPPORT</t>
  </si>
  <si>
    <t>650.822.43</t>
  </si>
  <si>
    <t>ANNUAL SUPPORT FOR LDAP CONNECTOR</t>
  </si>
  <si>
    <t>650.822.48</t>
  </si>
  <si>
    <t>MOBILE APP SUPPORT</t>
  </si>
  <si>
    <t>650.845.74</t>
  </si>
  <si>
    <t>FILTERING LV 4(1001-2000 WKSTATIONS</t>
  </si>
  <si>
    <t>650.895.20</t>
  </si>
  <si>
    <t>STORAGE</t>
  </si>
  <si>
    <t>District over 5000 with multiple RIC staff members, participating in many services with small increases to service fees.</t>
  </si>
  <si>
    <t>454.410.01</t>
  </si>
  <si>
    <t>TIER 1</t>
  </si>
  <si>
    <t>454.430.01</t>
  </si>
  <si>
    <t>LEARNING MANAGEMENT SYSTEMS SUPPORT</t>
  </si>
  <si>
    <t>550.063.32</t>
  </si>
  <si>
    <t>CURR MAPPING SUBSEQUENT YR</t>
  </si>
  <si>
    <t>550.066.01</t>
  </si>
  <si>
    <t>MDM IMPLEMENTATION</t>
  </si>
  <si>
    <t>552.105.42</t>
  </si>
  <si>
    <t>WNYRIC HOSTED LIBRARY AUTOMATION</t>
  </si>
  <si>
    <t>640.100.00</t>
  </si>
  <si>
    <t>ANNUAL COORDINATION FEE</t>
  </si>
  <si>
    <t>650.662.31</t>
  </si>
  <si>
    <t>WNYRIC APP. SUPPORT -SUBS YEARS</t>
  </si>
  <si>
    <t>650.662.40</t>
  </si>
  <si>
    <t>WNYRIC  ANNUAL TECH SUPP-MANDATORY</t>
  </si>
  <si>
    <t>650.814.30</t>
  </si>
  <si>
    <t>GMAIL</t>
  </si>
  <si>
    <t>650.882.03</t>
  </si>
  <si>
    <t>LEVEL 3</t>
  </si>
  <si>
    <t>650.902.03</t>
  </si>
  <si>
    <t>ACTIVE DIRECTORY USER FEE</t>
  </si>
  <si>
    <t>District of about 2000 students participating in many services, very typical overall participation</t>
  </si>
  <si>
    <t xml:space="preserve">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</si>
</sst>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left"/>
    </xf>
    <xf numFmtId="44" fontId="3" fillId="2" borderId="7" xfId="0" applyNumberFormat="1" applyFont="1" applyFill="1" applyBorder="1"/>
    <xf numFmtId="10" fontId="3" fillId="2" borderId="7" xfId="1" applyNumberFormat="1" applyFont="1" applyFill="1" applyBorder="1" applyAlignment="1">
      <alignment horizontal="left"/>
    </xf>
    <xf numFmtId="0" fontId="2" fillId="3" borderId="8" xfId="0" applyFont="1" applyFill="1" applyBorder="1"/>
    <xf numFmtId="0" fontId="2" fillId="3" borderId="8" xfId="0" applyFont="1" applyFill="1" applyBorder="1" applyAlignment="1">
      <alignment horizontal="left"/>
    </xf>
    <xf numFmtId="0" fontId="4" fillId="0" borderId="8" xfId="0" applyFont="1" applyFill="1" applyBorder="1"/>
    <xf numFmtId="0" fontId="4" fillId="0" borderId="8" xfId="0" applyFont="1" applyFill="1" applyBorder="1" applyAlignment="1">
      <alignment horizontal="left"/>
    </xf>
    <xf numFmtId="44" fontId="4" fillId="0" borderId="8" xfId="0" applyNumberFormat="1" applyFont="1" applyFill="1" applyBorder="1"/>
    <xf numFmtId="10" fontId="4" fillId="0" borderId="8" xfId="0" applyNumberFormat="1" applyFont="1" applyFill="1" applyBorder="1" applyAlignment="1">
      <alignment horizontal="left"/>
    </xf>
    <xf numFmtId="0" fontId="5" fillId="0" borderId="4" xfId="0" applyFont="1" applyBorder="1" applyAlignment="1"/>
    <xf numFmtId="0" fontId="5" fillId="0" borderId="0" xfId="0" applyFont="1" applyBorder="1" applyAlignment="1"/>
    <xf numFmtId="0" fontId="5" fillId="0" borderId="4" xfId="0" applyFont="1" applyBorder="1" applyAlignment="1"/>
    <xf numFmtId="0" fontId="5" fillId="0" borderId="0" xfId="0" applyFont="1" applyBorder="1" applyAlignment="1"/>
    <xf numFmtId="0" fontId="5" fillId="0" borderId="5" xfId="0" applyFont="1" applyBorder="1" applyAlignment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workbookViewId="0">
      <selection activeCell="A3" sqref="A3:C3"/>
    </sheetView>
  </sheetViews>
  <sheetFormatPr defaultRowHeight="15" x14ac:dyDescent="0.25"/>
  <cols>
    <col min="1" max="1" width="24.140625" customWidth="1"/>
    <col min="2" max="2" width="18.7109375" customWidth="1"/>
    <col min="3" max="3" width="62.7109375" customWidth="1"/>
    <col min="4" max="4" width="21.42578125" customWidth="1"/>
    <col min="5" max="5" width="20.85546875" customWidth="1"/>
    <col min="6" max="6" width="18.85546875" customWidth="1"/>
    <col min="7" max="7" width="13.5703125" bestFit="1" customWidth="1"/>
  </cols>
  <sheetData>
    <row r="1" spans="1:7" ht="15.75" thickBot="1" x14ac:dyDescent="0.3">
      <c r="A1" s="14" t="s">
        <v>119</v>
      </c>
      <c r="B1" s="15"/>
      <c r="C1" s="16"/>
      <c r="G1" s="1"/>
    </row>
    <row r="2" spans="1:7" ht="19.5" thickBot="1" x14ac:dyDescent="0.35">
      <c r="A2" s="17" t="s">
        <v>202</v>
      </c>
      <c r="B2" s="17"/>
      <c r="C2" s="18"/>
      <c r="D2" s="2" t="s">
        <v>0</v>
      </c>
      <c r="E2" s="2" t="s">
        <v>1</v>
      </c>
      <c r="F2" s="2" t="s">
        <v>2</v>
      </c>
      <c r="G2" s="3" t="s">
        <v>3</v>
      </c>
    </row>
    <row r="3" spans="1:7" ht="18.75" x14ac:dyDescent="0.3">
      <c r="A3" s="19"/>
      <c r="B3" s="19"/>
      <c r="C3" s="20"/>
      <c r="D3" s="4">
        <f>SUBTOTAL(9,D5:D4849)</f>
        <v>245478.54</v>
      </c>
      <c r="E3" s="4">
        <f>SUBTOTAL(9,E5:E4849)</f>
        <v>244299.43600000002</v>
      </c>
      <c r="F3" s="4">
        <f>SUBTOTAL(9,F5:F4849)</f>
        <v>-1179.1039999999991</v>
      </c>
      <c r="G3" s="5">
        <f>F3/D3</f>
        <v>-4.803287489000053E-3</v>
      </c>
    </row>
    <row r="4" spans="1:7" x14ac:dyDescent="0.25">
      <c r="A4" s="6" t="s">
        <v>4</v>
      </c>
      <c r="B4" s="7" t="s">
        <v>5</v>
      </c>
      <c r="C4" s="6" t="s">
        <v>6</v>
      </c>
      <c r="D4" s="6" t="s">
        <v>7</v>
      </c>
      <c r="E4" s="6" t="s">
        <v>8</v>
      </c>
      <c r="F4" s="6" t="s">
        <v>2</v>
      </c>
      <c r="G4" s="7" t="s">
        <v>9</v>
      </c>
    </row>
    <row r="5" spans="1:7" x14ac:dyDescent="0.25">
      <c r="A5" s="8" t="s">
        <v>118</v>
      </c>
      <c r="B5" s="9" t="s">
        <v>10</v>
      </c>
      <c r="C5" s="8" t="s">
        <v>11</v>
      </c>
      <c r="D5" s="10">
        <v>1400</v>
      </c>
      <c r="E5" s="10">
        <v>650</v>
      </c>
      <c r="F5" s="10">
        <f t="shared" ref="F5:F60" si="0">E5-D5</f>
        <v>-750</v>
      </c>
      <c r="G5" s="11">
        <f t="shared" ref="G5:G60" si="1">IF(ISERROR(F5/D5),"",F5/D5)</f>
        <v>-0.5357142857142857</v>
      </c>
    </row>
    <row r="6" spans="1:7" x14ac:dyDescent="0.25">
      <c r="A6" s="8" t="s">
        <v>118</v>
      </c>
      <c r="B6" s="9" t="s">
        <v>12</v>
      </c>
      <c r="C6" s="8" t="s">
        <v>13</v>
      </c>
      <c r="D6" s="10">
        <v>1100</v>
      </c>
      <c r="E6" s="10">
        <v>1125</v>
      </c>
      <c r="F6" s="10">
        <f t="shared" si="0"/>
        <v>25</v>
      </c>
      <c r="G6" s="11">
        <f t="shared" si="1"/>
        <v>2.2727272727272728E-2</v>
      </c>
    </row>
    <row r="7" spans="1:7" x14ac:dyDescent="0.25">
      <c r="A7" s="8" t="s">
        <v>118</v>
      </c>
      <c r="B7" s="9" t="s">
        <v>14</v>
      </c>
      <c r="C7" s="8" t="s">
        <v>15</v>
      </c>
      <c r="D7" s="10">
        <v>850.56</v>
      </c>
      <c r="E7" s="10">
        <v>868.28</v>
      </c>
      <c r="F7" s="10">
        <f t="shared" si="0"/>
        <v>17.720000000000027</v>
      </c>
      <c r="G7" s="11">
        <f t="shared" si="1"/>
        <v>2.0833333333333367E-2</v>
      </c>
    </row>
    <row r="8" spans="1:7" x14ac:dyDescent="0.25">
      <c r="A8" s="8" t="s">
        <v>118</v>
      </c>
      <c r="B8" s="9" t="s">
        <v>16</v>
      </c>
      <c r="C8" s="8" t="s">
        <v>17</v>
      </c>
      <c r="D8" s="10">
        <v>96.8</v>
      </c>
      <c r="E8" s="10">
        <v>98.736000000000004</v>
      </c>
      <c r="F8" s="10">
        <f t="shared" si="0"/>
        <v>1.936000000000007</v>
      </c>
      <c r="G8" s="11">
        <f t="shared" si="1"/>
        <v>2.0000000000000073E-2</v>
      </c>
    </row>
    <row r="9" spans="1:7" x14ac:dyDescent="0.25">
      <c r="A9" s="8" t="s">
        <v>118</v>
      </c>
      <c r="B9" s="9" t="s">
        <v>18</v>
      </c>
      <c r="C9" s="8" t="s">
        <v>19</v>
      </c>
      <c r="D9" s="10">
        <v>1600</v>
      </c>
      <c r="E9" s="10">
        <v>1640</v>
      </c>
      <c r="F9" s="10">
        <f t="shared" si="0"/>
        <v>40</v>
      </c>
      <c r="G9" s="11">
        <f t="shared" si="1"/>
        <v>2.5000000000000001E-2</v>
      </c>
    </row>
    <row r="10" spans="1:7" x14ac:dyDescent="0.25">
      <c r="A10" s="8" t="s">
        <v>118</v>
      </c>
      <c r="B10" s="9" t="s">
        <v>20</v>
      </c>
      <c r="C10" s="8" t="s">
        <v>21</v>
      </c>
      <c r="D10" s="10">
        <v>800</v>
      </c>
      <c r="E10" s="10">
        <v>820</v>
      </c>
      <c r="F10" s="10">
        <f t="shared" si="0"/>
        <v>20</v>
      </c>
      <c r="G10" s="11">
        <f t="shared" si="1"/>
        <v>2.5000000000000001E-2</v>
      </c>
    </row>
    <row r="11" spans="1:7" x14ac:dyDescent="0.25">
      <c r="A11" s="8" t="s">
        <v>118</v>
      </c>
      <c r="B11" s="9" t="s">
        <v>22</v>
      </c>
      <c r="C11" s="8" t="s">
        <v>23</v>
      </c>
      <c r="D11" s="10">
        <v>1683.4</v>
      </c>
      <c r="E11" s="10">
        <v>1718.84</v>
      </c>
      <c r="F11" s="10">
        <f t="shared" si="0"/>
        <v>35.439999999999827</v>
      </c>
      <c r="G11" s="11">
        <f t="shared" si="1"/>
        <v>2.1052631578947264E-2</v>
      </c>
    </row>
    <row r="12" spans="1:7" x14ac:dyDescent="0.25">
      <c r="A12" s="8" t="s">
        <v>118</v>
      </c>
      <c r="B12" s="9" t="s">
        <v>24</v>
      </c>
      <c r="C12" s="8" t="s">
        <v>25</v>
      </c>
      <c r="D12" s="10">
        <v>475</v>
      </c>
      <c r="E12" s="10">
        <v>475</v>
      </c>
      <c r="F12" s="10">
        <f t="shared" si="0"/>
        <v>0</v>
      </c>
      <c r="G12" s="11">
        <f t="shared" si="1"/>
        <v>0</v>
      </c>
    </row>
    <row r="13" spans="1:7" x14ac:dyDescent="0.25">
      <c r="A13" s="8" t="s">
        <v>118</v>
      </c>
      <c r="B13" s="9" t="s">
        <v>26</v>
      </c>
      <c r="C13" s="8" t="s">
        <v>27</v>
      </c>
      <c r="D13" s="10">
        <v>174</v>
      </c>
      <c r="E13" s="10">
        <v>200</v>
      </c>
      <c r="F13" s="10">
        <f t="shared" si="0"/>
        <v>26</v>
      </c>
      <c r="G13" s="11">
        <f t="shared" si="1"/>
        <v>0.14942528735632185</v>
      </c>
    </row>
    <row r="14" spans="1:7" x14ac:dyDescent="0.25">
      <c r="A14" s="8" t="s">
        <v>118</v>
      </c>
      <c r="B14" s="9" t="s">
        <v>28</v>
      </c>
      <c r="C14" s="8" t="s">
        <v>29</v>
      </c>
      <c r="D14" s="10">
        <v>43950</v>
      </c>
      <c r="E14" s="10">
        <v>44830</v>
      </c>
      <c r="F14" s="10">
        <f t="shared" si="0"/>
        <v>880</v>
      </c>
      <c r="G14" s="11">
        <f t="shared" si="1"/>
        <v>2.0022753128555178E-2</v>
      </c>
    </row>
    <row r="15" spans="1:7" x14ac:dyDescent="0.25">
      <c r="A15" s="8" t="s">
        <v>118</v>
      </c>
      <c r="B15" s="9" t="s">
        <v>30</v>
      </c>
      <c r="C15" s="8" t="s">
        <v>31</v>
      </c>
      <c r="D15" s="10">
        <v>4708</v>
      </c>
      <c r="E15" s="10">
        <v>4720</v>
      </c>
      <c r="F15" s="10">
        <f t="shared" si="0"/>
        <v>12</v>
      </c>
      <c r="G15" s="11">
        <f t="shared" si="1"/>
        <v>2.5488530161427358E-3</v>
      </c>
    </row>
    <row r="16" spans="1:7" x14ac:dyDescent="0.25">
      <c r="A16" s="8" t="s">
        <v>118</v>
      </c>
      <c r="B16" s="9" t="s">
        <v>32</v>
      </c>
      <c r="C16" s="8" t="s">
        <v>33</v>
      </c>
      <c r="D16" s="10">
        <v>2142</v>
      </c>
      <c r="E16" s="10">
        <v>2190</v>
      </c>
      <c r="F16" s="10">
        <f t="shared" si="0"/>
        <v>48</v>
      </c>
      <c r="G16" s="11">
        <f t="shared" si="1"/>
        <v>2.2408963585434174E-2</v>
      </c>
    </row>
    <row r="17" spans="1:7" x14ac:dyDescent="0.25">
      <c r="A17" s="8" t="s">
        <v>118</v>
      </c>
      <c r="B17" s="9" t="s">
        <v>34</v>
      </c>
      <c r="C17" s="8" t="s">
        <v>35</v>
      </c>
      <c r="D17" s="10">
        <v>742</v>
      </c>
      <c r="E17" s="10">
        <v>750</v>
      </c>
      <c r="F17" s="10">
        <f t="shared" si="0"/>
        <v>8</v>
      </c>
      <c r="G17" s="11">
        <f t="shared" si="1"/>
        <v>1.078167115902965E-2</v>
      </c>
    </row>
    <row r="18" spans="1:7" x14ac:dyDescent="0.25">
      <c r="A18" s="8" t="s">
        <v>118</v>
      </c>
      <c r="B18" s="9" t="s">
        <v>36</v>
      </c>
      <c r="C18" s="8" t="s">
        <v>37</v>
      </c>
      <c r="D18" s="10">
        <v>8000</v>
      </c>
      <c r="E18" s="10">
        <v>8000</v>
      </c>
      <c r="F18" s="10">
        <f t="shared" si="0"/>
        <v>0</v>
      </c>
      <c r="G18" s="11">
        <f t="shared" si="1"/>
        <v>0</v>
      </c>
    </row>
    <row r="19" spans="1:7" x14ac:dyDescent="0.25">
      <c r="A19" s="8" t="s">
        <v>118</v>
      </c>
      <c r="B19" s="9" t="s">
        <v>38</v>
      </c>
      <c r="C19" s="8" t="s">
        <v>39</v>
      </c>
      <c r="D19" s="10">
        <v>13555.8</v>
      </c>
      <c r="E19" s="10">
        <v>9303</v>
      </c>
      <c r="F19" s="10">
        <f t="shared" si="0"/>
        <v>-4252.7999999999993</v>
      </c>
      <c r="G19" s="11">
        <f t="shared" si="1"/>
        <v>-0.31372549019607837</v>
      </c>
    </row>
    <row r="20" spans="1:7" x14ac:dyDescent="0.25">
      <c r="A20" s="8" t="s">
        <v>118</v>
      </c>
      <c r="B20" s="9" t="s">
        <v>40</v>
      </c>
      <c r="C20" s="8" t="s">
        <v>41</v>
      </c>
      <c r="D20" s="10">
        <v>936</v>
      </c>
      <c r="E20" s="10">
        <v>960</v>
      </c>
      <c r="F20" s="10">
        <f t="shared" si="0"/>
        <v>24</v>
      </c>
      <c r="G20" s="11">
        <f t="shared" si="1"/>
        <v>2.564102564102564E-2</v>
      </c>
    </row>
    <row r="21" spans="1:7" x14ac:dyDescent="0.25">
      <c r="A21" s="8" t="s">
        <v>118</v>
      </c>
      <c r="B21" s="9" t="s">
        <v>42</v>
      </c>
      <c r="C21" s="8" t="s">
        <v>43</v>
      </c>
      <c r="D21" s="10">
        <v>550</v>
      </c>
      <c r="E21" s="10">
        <v>575</v>
      </c>
      <c r="F21" s="10">
        <f t="shared" si="0"/>
        <v>25</v>
      </c>
      <c r="G21" s="11">
        <f t="shared" si="1"/>
        <v>4.5454545454545456E-2</v>
      </c>
    </row>
    <row r="22" spans="1:7" x14ac:dyDescent="0.25">
      <c r="A22" s="8" t="s">
        <v>118</v>
      </c>
      <c r="B22" s="9" t="s">
        <v>44</v>
      </c>
      <c r="C22" s="8" t="s">
        <v>35</v>
      </c>
      <c r="D22" s="10">
        <v>1100</v>
      </c>
      <c r="E22" s="10">
        <v>1125</v>
      </c>
      <c r="F22" s="10">
        <f t="shared" si="0"/>
        <v>25</v>
      </c>
      <c r="G22" s="11">
        <f t="shared" si="1"/>
        <v>2.2727272727272728E-2</v>
      </c>
    </row>
    <row r="23" spans="1:7" x14ac:dyDescent="0.25">
      <c r="A23" s="8" t="s">
        <v>118</v>
      </c>
      <c r="B23" s="9" t="s">
        <v>45</v>
      </c>
      <c r="C23" s="8" t="s">
        <v>46</v>
      </c>
      <c r="D23" s="10">
        <v>300</v>
      </c>
      <c r="E23" s="10">
        <v>300</v>
      </c>
      <c r="F23" s="10">
        <f t="shared" si="0"/>
        <v>0</v>
      </c>
      <c r="G23" s="11">
        <f t="shared" si="1"/>
        <v>0</v>
      </c>
    </row>
    <row r="24" spans="1:7" x14ac:dyDescent="0.25">
      <c r="A24" s="8" t="s">
        <v>118</v>
      </c>
      <c r="B24" s="9" t="s">
        <v>47</v>
      </c>
      <c r="C24" s="8" t="s">
        <v>48</v>
      </c>
      <c r="D24" s="10">
        <v>575</v>
      </c>
      <c r="E24" s="10">
        <v>350</v>
      </c>
      <c r="F24" s="10">
        <f t="shared" si="0"/>
        <v>-225</v>
      </c>
      <c r="G24" s="11">
        <f t="shared" si="1"/>
        <v>-0.39130434782608697</v>
      </c>
    </row>
    <row r="25" spans="1:7" x14ac:dyDescent="0.25">
      <c r="A25" s="8" t="s">
        <v>118</v>
      </c>
      <c r="B25" s="9" t="s">
        <v>49</v>
      </c>
      <c r="C25" s="8" t="s">
        <v>50</v>
      </c>
      <c r="D25" s="10">
        <v>2809.8</v>
      </c>
      <c r="E25" s="10">
        <v>2809.7999999999997</v>
      </c>
      <c r="F25" s="10">
        <f t="shared" si="0"/>
        <v>0</v>
      </c>
      <c r="G25" s="11">
        <f t="shared" si="1"/>
        <v>0</v>
      </c>
    </row>
    <row r="26" spans="1:7" x14ac:dyDescent="0.25">
      <c r="A26" s="8" t="s">
        <v>118</v>
      </c>
      <c r="B26" s="9" t="s">
        <v>51</v>
      </c>
      <c r="C26" s="8" t="s">
        <v>52</v>
      </c>
      <c r="D26" s="10">
        <v>98.7</v>
      </c>
      <c r="E26" s="10">
        <v>98.7</v>
      </c>
      <c r="F26" s="10">
        <f t="shared" si="0"/>
        <v>0</v>
      </c>
      <c r="G26" s="11">
        <f t="shared" si="1"/>
        <v>0</v>
      </c>
    </row>
    <row r="27" spans="1:7" x14ac:dyDescent="0.25">
      <c r="A27" s="8" t="s">
        <v>118</v>
      </c>
      <c r="B27" s="9" t="s">
        <v>53</v>
      </c>
      <c r="C27" s="8" t="s">
        <v>54</v>
      </c>
      <c r="D27" s="10">
        <v>9.4499999999999993</v>
      </c>
      <c r="E27" s="10">
        <v>9.4499999999999993</v>
      </c>
      <c r="F27" s="10">
        <f t="shared" si="0"/>
        <v>0</v>
      </c>
      <c r="G27" s="11">
        <f t="shared" si="1"/>
        <v>0</v>
      </c>
    </row>
    <row r="28" spans="1:7" x14ac:dyDescent="0.25">
      <c r="A28" s="8" t="s">
        <v>118</v>
      </c>
      <c r="B28" s="9" t="s">
        <v>55</v>
      </c>
      <c r="C28" s="8" t="s">
        <v>56</v>
      </c>
      <c r="D28" s="10">
        <v>1875</v>
      </c>
      <c r="E28" s="10">
        <v>1875</v>
      </c>
      <c r="F28" s="10">
        <f t="shared" si="0"/>
        <v>0</v>
      </c>
      <c r="G28" s="11">
        <f t="shared" si="1"/>
        <v>0</v>
      </c>
    </row>
    <row r="29" spans="1:7" x14ac:dyDescent="0.25">
      <c r="A29" s="8" t="s">
        <v>118</v>
      </c>
      <c r="B29" s="9" t="s">
        <v>57</v>
      </c>
      <c r="C29" s="8" t="s">
        <v>58</v>
      </c>
      <c r="D29" s="10">
        <v>1085.7</v>
      </c>
      <c r="E29" s="10">
        <v>1135.05</v>
      </c>
      <c r="F29" s="10">
        <f t="shared" si="0"/>
        <v>49.349999999999909</v>
      </c>
      <c r="G29" s="11">
        <f t="shared" si="1"/>
        <v>4.5454545454545366E-2</v>
      </c>
    </row>
    <row r="30" spans="1:7" x14ac:dyDescent="0.25">
      <c r="A30" s="8" t="s">
        <v>118</v>
      </c>
      <c r="B30" s="9" t="s">
        <v>59</v>
      </c>
      <c r="C30" s="8" t="s">
        <v>60</v>
      </c>
      <c r="D30" s="10">
        <v>3575</v>
      </c>
      <c r="E30" s="10">
        <v>3650</v>
      </c>
      <c r="F30" s="10">
        <f t="shared" si="0"/>
        <v>75</v>
      </c>
      <c r="G30" s="11">
        <f t="shared" si="1"/>
        <v>2.097902097902098E-2</v>
      </c>
    </row>
    <row r="31" spans="1:7" x14ac:dyDescent="0.25">
      <c r="A31" s="8" t="s">
        <v>118</v>
      </c>
      <c r="B31" s="9" t="s">
        <v>61</v>
      </c>
      <c r="C31" s="8" t="s">
        <v>62</v>
      </c>
      <c r="D31" s="10">
        <v>2000</v>
      </c>
      <c r="E31" s="10">
        <v>2050</v>
      </c>
      <c r="F31" s="10">
        <f t="shared" si="0"/>
        <v>50</v>
      </c>
      <c r="G31" s="11">
        <f t="shared" si="1"/>
        <v>2.5000000000000001E-2</v>
      </c>
    </row>
    <row r="32" spans="1:7" x14ac:dyDescent="0.25">
      <c r="A32" s="8" t="s">
        <v>118</v>
      </c>
      <c r="B32" s="9" t="s">
        <v>63</v>
      </c>
      <c r="C32" s="8" t="s">
        <v>62</v>
      </c>
      <c r="D32" s="10">
        <v>930.3</v>
      </c>
      <c r="E32" s="10">
        <v>974.6</v>
      </c>
      <c r="F32" s="10">
        <f t="shared" si="0"/>
        <v>44.300000000000068</v>
      </c>
      <c r="G32" s="11">
        <f t="shared" si="1"/>
        <v>4.7619047619047693E-2</v>
      </c>
    </row>
    <row r="33" spans="1:7" x14ac:dyDescent="0.25">
      <c r="A33" s="8" t="s">
        <v>118</v>
      </c>
      <c r="B33" s="9" t="s">
        <v>64</v>
      </c>
      <c r="C33" s="8" t="s">
        <v>65</v>
      </c>
      <c r="D33" s="10">
        <v>3765.5</v>
      </c>
      <c r="E33" s="10">
        <v>3987</v>
      </c>
      <c r="F33" s="10">
        <f t="shared" si="0"/>
        <v>221.5</v>
      </c>
      <c r="G33" s="11">
        <f t="shared" si="1"/>
        <v>5.8823529411764705E-2</v>
      </c>
    </row>
    <row r="34" spans="1:7" x14ac:dyDescent="0.25">
      <c r="A34" s="8" t="s">
        <v>118</v>
      </c>
      <c r="B34" s="9" t="s">
        <v>66</v>
      </c>
      <c r="C34" s="8" t="s">
        <v>67</v>
      </c>
      <c r="D34" s="10">
        <v>750</v>
      </c>
      <c r="E34" s="10">
        <v>765</v>
      </c>
      <c r="F34" s="10">
        <f t="shared" si="0"/>
        <v>15</v>
      </c>
      <c r="G34" s="11">
        <f t="shared" si="1"/>
        <v>0.02</v>
      </c>
    </row>
    <row r="35" spans="1:7" x14ac:dyDescent="0.25">
      <c r="A35" s="8" t="s">
        <v>118</v>
      </c>
      <c r="B35" s="9" t="s">
        <v>68</v>
      </c>
      <c r="C35" s="8" t="s">
        <v>69</v>
      </c>
      <c r="D35" s="10">
        <v>2150</v>
      </c>
      <c r="E35" s="10">
        <v>2200</v>
      </c>
      <c r="F35" s="10">
        <f t="shared" si="0"/>
        <v>50</v>
      </c>
      <c r="G35" s="11">
        <f t="shared" si="1"/>
        <v>2.3255813953488372E-2</v>
      </c>
    </row>
    <row r="36" spans="1:7" x14ac:dyDescent="0.25">
      <c r="A36" s="8" t="s">
        <v>118</v>
      </c>
      <c r="B36" s="9" t="s">
        <v>70</v>
      </c>
      <c r="C36" s="8" t="s">
        <v>71</v>
      </c>
      <c r="D36" s="10">
        <v>2850</v>
      </c>
      <c r="E36" s="10">
        <v>2900</v>
      </c>
      <c r="F36" s="10">
        <f t="shared" si="0"/>
        <v>50</v>
      </c>
      <c r="G36" s="11">
        <f t="shared" si="1"/>
        <v>1.7543859649122806E-2</v>
      </c>
    </row>
    <row r="37" spans="1:7" x14ac:dyDescent="0.25">
      <c r="A37" s="8" t="s">
        <v>118</v>
      </c>
      <c r="B37" s="9" t="s">
        <v>72</v>
      </c>
      <c r="C37" s="8" t="s">
        <v>73</v>
      </c>
      <c r="D37" s="10">
        <v>3800</v>
      </c>
      <c r="E37" s="10">
        <v>3900</v>
      </c>
      <c r="F37" s="10">
        <f t="shared" si="0"/>
        <v>100</v>
      </c>
      <c r="G37" s="11">
        <f t="shared" si="1"/>
        <v>2.6315789473684209E-2</v>
      </c>
    </row>
    <row r="38" spans="1:7" x14ac:dyDescent="0.25">
      <c r="A38" s="8" t="s">
        <v>118</v>
      </c>
      <c r="B38" s="9" t="s">
        <v>74</v>
      </c>
      <c r="C38" s="8" t="s">
        <v>75</v>
      </c>
      <c r="D38" s="10">
        <v>525</v>
      </c>
      <c r="E38" s="10">
        <v>550</v>
      </c>
      <c r="F38" s="10">
        <f t="shared" si="0"/>
        <v>25</v>
      </c>
      <c r="G38" s="11">
        <f t="shared" si="1"/>
        <v>4.7619047619047616E-2</v>
      </c>
    </row>
    <row r="39" spans="1:7" x14ac:dyDescent="0.25">
      <c r="A39" s="8" t="s">
        <v>118</v>
      </c>
      <c r="B39" s="9" t="s">
        <v>76</v>
      </c>
      <c r="C39" s="8" t="s">
        <v>77</v>
      </c>
      <c r="D39" s="10">
        <v>15800</v>
      </c>
      <c r="E39" s="10">
        <v>15875</v>
      </c>
      <c r="F39" s="10">
        <f t="shared" si="0"/>
        <v>75</v>
      </c>
      <c r="G39" s="11">
        <f t="shared" si="1"/>
        <v>4.7468354430379748E-3</v>
      </c>
    </row>
    <row r="40" spans="1:7" x14ac:dyDescent="0.25">
      <c r="A40" s="8" t="s">
        <v>118</v>
      </c>
      <c r="B40" s="9" t="s">
        <v>78</v>
      </c>
      <c r="C40" s="8" t="s">
        <v>79</v>
      </c>
      <c r="D40" s="10">
        <v>2650</v>
      </c>
      <c r="E40" s="10">
        <v>2700</v>
      </c>
      <c r="F40" s="10">
        <f t="shared" si="0"/>
        <v>50</v>
      </c>
      <c r="G40" s="11">
        <f t="shared" si="1"/>
        <v>1.8867924528301886E-2</v>
      </c>
    </row>
    <row r="41" spans="1:7" x14ac:dyDescent="0.25">
      <c r="A41" s="8" t="s">
        <v>118</v>
      </c>
      <c r="B41" s="9" t="s">
        <v>80</v>
      </c>
      <c r="C41" s="8" t="s">
        <v>81</v>
      </c>
      <c r="D41" s="10">
        <v>2943.5</v>
      </c>
      <c r="E41" s="10">
        <v>2943.5</v>
      </c>
      <c r="F41" s="10">
        <f t="shared" si="0"/>
        <v>0</v>
      </c>
      <c r="G41" s="11">
        <f t="shared" si="1"/>
        <v>0</v>
      </c>
    </row>
    <row r="42" spans="1:7" x14ac:dyDescent="0.25">
      <c r="A42" s="8" t="s">
        <v>118</v>
      </c>
      <c r="B42" s="9" t="s">
        <v>82</v>
      </c>
      <c r="C42" s="8" t="s">
        <v>83</v>
      </c>
      <c r="D42" s="10">
        <v>675</v>
      </c>
      <c r="E42" s="10">
        <v>685</v>
      </c>
      <c r="F42" s="10">
        <f t="shared" si="0"/>
        <v>10</v>
      </c>
      <c r="G42" s="11">
        <f t="shared" si="1"/>
        <v>1.4814814814814815E-2</v>
      </c>
    </row>
    <row r="43" spans="1:7" x14ac:dyDescent="0.25">
      <c r="A43" s="8" t="s">
        <v>118</v>
      </c>
      <c r="B43" s="9" t="s">
        <v>84</v>
      </c>
      <c r="C43" s="8" t="s">
        <v>85</v>
      </c>
      <c r="D43" s="10">
        <v>3500</v>
      </c>
      <c r="E43" s="10">
        <v>3600</v>
      </c>
      <c r="F43" s="10">
        <f t="shared" si="0"/>
        <v>100</v>
      </c>
      <c r="G43" s="11">
        <f t="shared" si="1"/>
        <v>2.8571428571428571E-2</v>
      </c>
    </row>
    <row r="44" spans="1:7" x14ac:dyDescent="0.25">
      <c r="A44" s="8" t="s">
        <v>118</v>
      </c>
      <c r="B44" s="9" t="s">
        <v>86</v>
      </c>
      <c r="C44" s="8" t="s">
        <v>87</v>
      </c>
      <c r="D44" s="10">
        <v>8650</v>
      </c>
      <c r="E44" s="10">
        <v>8900</v>
      </c>
      <c r="F44" s="10">
        <f t="shared" si="0"/>
        <v>250</v>
      </c>
      <c r="G44" s="11">
        <f t="shared" si="1"/>
        <v>2.8901734104046242E-2</v>
      </c>
    </row>
    <row r="45" spans="1:7" x14ac:dyDescent="0.25">
      <c r="A45" s="8" t="s">
        <v>118</v>
      </c>
      <c r="B45" s="9" t="s">
        <v>88</v>
      </c>
      <c r="C45" s="8" t="s">
        <v>89</v>
      </c>
      <c r="D45" s="10">
        <v>9171.8700000000008</v>
      </c>
      <c r="E45" s="10">
        <v>9313.0400000000009</v>
      </c>
      <c r="F45" s="10">
        <f t="shared" si="0"/>
        <v>141.17000000000007</v>
      </c>
      <c r="G45" s="11">
        <f t="shared" si="1"/>
        <v>1.5391626789302516E-2</v>
      </c>
    </row>
    <row r="46" spans="1:7" x14ac:dyDescent="0.25">
      <c r="A46" s="8" t="s">
        <v>118</v>
      </c>
      <c r="B46" s="9" t="s">
        <v>90</v>
      </c>
      <c r="C46" s="8" t="s">
        <v>91</v>
      </c>
      <c r="D46" s="10">
        <v>1727.7</v>
      </c>
      <c r="E46" s="10">
        <v>1763.14</v>
      </c>
      <c r="F46" s="10">
        <f t="shared" si="0"/>
        <v>35.440000000000055</v>
      </c>
      <c r="G46" s="11">
        <f t="shared" si="1"/>
        <v>2.0512820512820544E-2</v>
      </c>
    </row>
    <row r="47" spans="1:7" x14ac:dyDescent="0.25">
      <c r="A47" s="8" t="s">
        <v>118</v>
      </c>
      <c r="B47" s="9" t="s">
        <v>92</v>
      </c>
      <c r="C47" s="8" t="s">
        <v>93</v>
      </c>
      <c r="D47" s="10">
        <v>1785</v>
      </c>
      <c r="E47" s="10">
        <v>1825</v>
      </c>
      <c r="F47" s="10">
        <f t="shared" si="0"/>
        <v>40</v>
      </c>
      <c r="G47" s="11">
        <f t="shared" si="1"/>
        <v>2.2408963585434174E-2</v>
      </c>
    </row>
    <row r="48" spans="1:7" x14ac:dyDescent="0.25">
      <c r="A48" s="8" t="s">
        <v>118</v>
      </c>
      <c r="B48" s="9" t="s">
        <v>94</v>
      </c>
      <c r="C48" s="8" t="s">
        <v>95</v>
      </c>
      <c r="D48" s="10">
        <v>3110</v>
      </c>
      <c r="E48" s="10">
        <v>3175</v>
      </c>
      <c r="F48" s="10">
        <f t="shared" si="0"/>
        <v>65</v>
      </c>
      <c r="G48" s="11">
        <f t="shared" si="1"/>
        <v>2.0900321543408359E-2</v>
      </c>
    </row>
    <row r="49" spans="1:7" x14ac:dyDescent="0.25">
      <c r="A49" s="8" t="s">
        <v>118</v>
      </c>
      <c r="B49" s="9" t="s">
        <v>96</v>
      </c>
      <c r="C49" s="8" t="s">
        <v>97</v>
      </c>
      <c r="D49" s="10">
        <v>357</v>
      </c>
      <c r="E49" s="10">
        <v>357</v>
      </c>
      <c r="F49" s="10">
        <f t="shared" si="0"/>
        <v>0</v>
      </c>
      <c r="G49" s="11">
        <f t="shared" si="1"/>
        <v>0</v>
      </c>
    </row>
    <row r="50" spans="1:7" x14ac:dyDescent="0.25">
      <c r="A50" s="8" t="s">
        <v>118</v>
      </c>
      <c r="B50" s="9" t="s">
        <v>98</v>
      </c>
      <c r="C50" s="8" t="s">
        <v>99</v>
      </c>
      <c r="D50" s="10">
        <v>387</v>
      </c>
      <c r="E50" s="10">
        <v>387</v>
      </c>
      <c r="F50" s="10">
        <f t="shared" si="0"/>
        <v>0</v>
      </c>
      <c r="G50" s="11">
        <f t="shared" si="1"/>
        <v>0</v>
      </c>
    </row>
    <row r="51" spans="1:7" x14ac:dyDescent="0.25">
      <c r="A51" s="8" t="s">
        <v>118</v>
      </c>
      <c r="B51" s="9" t="s">
        <v>100</v>
      </c>
      <c r="C51" s="8" t="s">
        <v>101</v>
      </c>
      <c r="D51" s="10">
        <v>5165</v>
      </c>
      <c r="E51" s="10">
        <v>5300</v>
      </c>
      <c r="F51" s="10">
        <f t="shared" si="0"/>
        <v>135</v>
      </c>
      <c r="G51" s="11">
        <f t="shared" si="1"/>
        <v>2.6137463697967087E-2</v>
      </c>
    </row>
    <row r="52" spans="1:7" x14ac:dyDescent="0.25">
      <c r="A52" s="8" t="s">
        <v>118</v>
      </c>
      <c r="B52" s="9" t="s">
        <v>102</v>
      </c>
      <c r="C52" s="8" t="s">
        <v>103</v>
      </c>
      <c r="D52" s="10">
        <v>1800</v>
      </c>
      <c r="E52" s="10">
        <v>1848</v>
      </c>
      <c r="F52" s="10">
        <f t="shared" si="0"/>
        <v>48</v>
      </c>
      <c r="G52" s="11">
        <f t="shared" si="1"/>
        <v>2.6666666666666668E-2</v>
      </c>
    </row>
    <row r="53" spans="1:7" x14ac:dyDescent="0.25">
      <c r="A53" s="8" t="s">
        <v>118</v>
      </c>
      <c r="B53" s="9" t="s">
        <v>104</v>
      </c>
      <c r="C53" s="8" t="s">
        <v>29</v>
      </c>
      <c r="D53" s="10">
        <v>65925</v>
      </c>
      <c r="E53" s="10">
        <v>67245</v>
      </c>
      <c r="F53" s="10">
        <f t="shared" si="0"/>
        <v>1320</v>
      </c>
      <c r="G53" s="11">
        <f t="shared" si="1"/>
        <v>2.0022753128555178E-2</v>
      </c>
    </row>
    <row r="54" spans="1:7" x14ac:dyDescent="0.25">
      <c r="A54" s="8" t="s">
        <v>118</v>
      </c>
      <c r="B54" s="9" t="s">
        <v>105</v>
      </c>
      <c r="C54" s="8" t="s">
        <v>106</v>
      </c>
      <c r="D54" s="10">
        <v>1220</v>
      </c>
      <c r="E54" s="10">
        <v>1244</v>
      </c>
      <c r="F54" s="10">
        <f t="shared" si="0"/>
        <v>24</v>
      </c>
      <c r="G54" s="11">
        <f t="shared" si="1"/>
        <v>1.9672131147540985E-2</v>
      </c>
    </row>
    <row r="55" spans="1:7" x14ac:dyDescent="0.25">
      <c r="A55" s="8" t="s">
        <v>118</v>
      </c>
      <c r="B55" s="9" t="s">
        <v>107</v>
      </c>
      <c r="C55" s="8" t="s">
        <v>108</v>
      </c>
      <c r="D55" s="10">
        <v>525</v>
      </c>
      <c r="E55" s="10">
        <v>525</v>
      </c>
      <c r="F55" s="10">
        <f t="shared" si="0"/>
        <v>0</v>
      </c>
      <c r="G55" s="11">
        <f t="shared" si="1"/>
        <v>0</v>
      </c>
    </row>
    <row r="56" spans="1:7" x14ac:dyDescent="0.25">
      <c r="A56" s="8" t="s">
        <v>118</v>
      </c>
      <c r="B56" s="9" t="s">
        <v>109</v>
      </c>
      <c r="C56" s="8" t="s">
        <v>110</v>
      </c>
      <c r="D56" s="10">
        <v>189</v>
      </c>
      <c r="E56" s="10">
        <v>189</v>
      </c>
      <c r="F56" s="10">
        <f t="shared" si="0"/>
        <v>0</v>
      </c>
      <c r="G56" s="11">
        <f t="shared" si="1"/>
        <v>0</v>
      </c>
    </row>
    <row r="57" spans="1:7" x14ac:dyDescent="0.25">
      <c r="A57" s="8" t="s">
        <v>118</v>
      </c>
      <c r="B57" s="9" t="s">
        <v>111</v>
      </c>
      <c r="C57" s="8" t="s">
        <v>112</v>
      </c>
      <c r="D57" s="10">
        <v>765</v>
      </c>
      <c r="E57" s="10">
        <v>0</v>
      </c>
      <c r="F57" s="10">
        <f t="shared" si="0"/>
        <v>-765</v>
      </c>
      <c r="G57" s="11">
        <f t="shared" si="1"/>
        <v>-1</v>
      </c>
    </row>
    <row r="58" spans="1:7" x14ac:dyDescent="0.25">
      <c r="A58" s="8" t="s">
        <v>118</v>
      </c>
      <c r="B58" s="9" t="s">
        <v>113</v>
      </c>
      <c r="C58" s="8" t="s">
        <v>114</v>
      </c>
      <c r="D58" s="10">
        <v>6300</v>
      </c>
      <c r="E58" s="10">
        <v>6425</v>
      </c>
      <c r="F58" s="10">
        <f t="shared" si="0"/>
        <v>125</v>
      </c>
      <c r="G58" s="11">
        <f t="shared" si="1"/>
        <v>1.984126984126984E-2</v>
      </c>
    </row>
    <row r="59" spans="1:7" x14ac:dyDescent="0.25">
      <c r="A59" s="8" t="s">
        <v>118</v>
      </c>
      <c r="B59" s="9" t="s">
        <v>115</v>
      </c>
      <c r="C59" s="8" t="s">
        <v>15</v>
      </c>
      <c r="D59" s="10">
        <v>1869.46</v>
      </c>
      <c r="E59" s="10">
        <v>1896.3</v>
      </c>
      <c r="F59" s="10">
        <f t="shared" si="0"/>
        <v>26.839999999999918</v>
      </c>
      <c r="G59" s="11">
        <f t="shared" si="1"/>
        <v>1.4357087073272452E-2</v>
      </c>
    </row>
    <row r="60" spans="1:7" x14ac:dyDescent="0.25">
      <c r="A60" s="8" t="s">
        <v>118</v>
      </c>
      <c r="B60" s="9" t="s">
        <v>116</v>
      </c>
      <c r="C60" s="8" t="s">
        <v>117</v>
      </c>
      <c r="D60" s="10">
        <v>0</v>
      </c>
      <c r="E60" s="10">
        <v>500</v>
      </c>
      <c r="F60" s="10">
        <f t="shared" si="0"/>
        <v>500</v>
      </c>
      <c r="G60" s="11" t="str">
        <f t="shared" si="1"/>
        <v/>
      </c>
    </row>
  </sheetData>
  <mergeCells count="3">
    <mergeCell ref="A1:C1"/>
    <mergeCell ref="A2:C2"/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E50" sqref="E50"/>
    </sheetView>
  </sheetViews>
  <sheetFormatPr defaultRowHeight="15" x14ac:dyDescent="0.25"/>
  <cols>
    <col min="1" max="1" width="28.85546875" customWidth="1"/>
    <col min="2" max="2" width="32.85546875" customWidth="1"/>
    <col min="3" max="3" width="32.42578125" customWidth="1"/>
    <col min="4" max="4" width="31.7109375" customWidth="1"/>
    <col min="5" max="5" width="21.85546875" customWidth="1"/>
    <col min="6" max="6" width="19.85546875" customWidth="1"/>
    <col min="7" max="7" width="16.5703125" customWidth="1"/>
  </cols>
  <sheetData>
    <row r="1" spans="1:7" ht="15.75" thickBot="1" x14ac:dyDescent="0.3">
      <c r="A1" s="12" t="s">
        <v>119</v>
      </c>
      <c r="B1" s="13"/>
      <c r="G1" s="1"/>
    </row>
    <row r="2" spans="1:7" ht="15.75" thickBot="1" x14ac:dyDescent="0.3">
      <c r="A2" s="21" t="s">
        <v>186</v>
      </c>
      <c r="B2" s="22"/>
      <c r="C2" s="23"/>
      <c r="G2" s="1"/>
    </row>
    <row r="3" spans="1:7" ht="19.5" thickBot="1" x14ac:dyDescent="0.35">
      <c r="A3" s="24"/>
      <c r="B3" s="25"/>
      <c r="C3" s="26"/>
      <c r="D3" s="2" t="s">
        <v>0</v>
      </c>
      <c r="E3" s="2" t="s">
        <v>1</v>
      </c>
      <c r="F3" s="2" t="s">
        <v>2</v>
      </c>
      <c r="G3" s="3" t="s">
        <v>3</v>
      </c>
    </row>
    <row r="4" spans="1:7" ht="18.75" x14ac:dyDescent="0.3">
      <c r="A4" s="24"/>
      <c r="B4" s="25"/>
      <c r="C4" s="26"/>
      <c r="D4" s="4">
        <f>SUBTOTAL(9,D6:D4887)</f>
        <v>665456.21</v>
      </c>
      <c r="E4" s="4">
        <f>SUBTOTAL(9,E6:E4887)</f>
        <v>678860.95320000011</v>
      </c>
      <c r="F4" s="4">
        <f>SUBTOTAL(9,F6:F4887)</f>
        <v>13404.743199999997</v>
      </c>
      <c r="G4" s="5">
        <f>F4/D4</f>
        <v>2.0143689394678574E-2</v>
      </c>
    </row>
    <row r="5" spans="1:7" x14ac:dyDescent="0.25">
      <c r="A5" s="6"/>
      <c r="B5" s="7" t="s">
        <v>5</v>
      </c>
      <c r="C5" s="6" t="s">
        <v>6</v>
      </c>
      <c r="D5" s="6" t="s">
        <v>7</v>
      </c>
      <c r="E5" s="6" t="s">
        <v>8</v>
      </c>
      <c r="F5" s="6" t="s">
        <v>2</v>
      </c>
      <c r="G5" s="7" t="s">
        <v>9</v>
      </c>
    </row>
    <row r="6" spans="1:7" x14ac:dyDescent="0.25">
      <c r="A6" s="8" t="s">
        <v>185</v>
      </c>
      <c r="B6" s="9" t="s">
        <v>12</v>
      </c>
      <c r="C6" s="8" t="s">
        <v>13</v>
      </c>
      <c r="D6" s="10">
        <v>1100</v>
      </c>
      <c r="E6" s="10">
        <v>1125</v>
      </c>
      <c r="F6" s="10">
        <f t="shared" ref="F6:F69" si="0">E6-D6</f>
        <v>25</v>
      </c>
      <c r="G6" s="11">
        <f t="shared" ref="G6:G69" si="1">IF(ISERROR(F6/D6),"",F6/D6)</f>
        <v>2.2727272727272728E-2</v>
      </c>
    </row>
    <row r="7" spans="1:7" x14ac:dyDescent="0.25">
      <c r="A7" s="8" t="s">
        <v>185</v>
      </c>
      <c r="B7" s="9" t="s">
        <v>14</v>
      </c>
      <c r="C7" s="8" t="s">
        <v>15</v>
      </c>
      <c r="D7" s="10">
        <v>3795.84</v>
      </c>
      <c r="E7" s="10">
        <v>3874.92</v>
      </c>
      <c r="F7" s="10">
        <f t="shared" si="0"/>
        <v>79.079999999999927</v>
      </c>
      <c r="G7" s="11">
        <f t="shared" si="1"/>
        <v>2.0833333333333315E-2</v>
      </c>
    </row>
    <row r="8" spans="1:7" x14ac:dyDescent="0.25">
      <c r="A8" s="8" t="s">
        <v>185</v>
      </c>
      <c r="B8" s="9" t="s">
        <v>120</v>
      </c>
      <c r="C8" s="8" t="s">
        <v>121</v>
      </c>
      <c r="D8" s="10">
        <v>539.36</v>
      </c>
      <c r="E8" s="10">
        <v>550.1472</v>
      </c>
      <c r="F8" s="10">
        <f t="shared" si="0"/>
        <v>10.787199999999984</v>
      </c>
      <c r="G8" s="11">
        <f t="shared" si="1"/>
        <v>1.9999999999999969E-2</v>
      </c>
    </row>
    <row r="9" spans="1:7" x14ac:dyDescent="0.25">
      <c r="A9" s="8" t="s">
        <v>185</v>
      </c>
      <c r="B9" s="9" t="s">
        <v>16</v>
      </c>
      <c r="C9" s="8" t="s">
        <v>17</v>
      </c>
      <c r="D9" s="10">
        <v>132.80000000000001</v>
      </c>
      <c r="E9" s="10">
        <v>135.45600000000002</v>
      </c>
      <c r="F9" s="10">
        <f t="shared" si="0"/>
        <v>2.6560000000000059</v>
      </c>
      <c r="G9" s="11">
        <f t="shared" si="1"/>
        <v>2.0000000000000042E-2</v>
      </c>
    </row>
    <row r="10" spans="1:7" x14ac:dyDescent="0.25">
      <c r="A10" s="8" t="s">
        <v>185</v>
      </c>
      <c r="B10" s="9" t="s">
        <v>18</v>
      </c>
      <c r="C10" s="8" t="s">
        <v>19</v>
      </c>
      <c r="D10" s="10">
        <v>1600</v>
      </c>
      <c r="E10" s="10">
        <v>1640</v>
      </c>
      <c r="F10" s="10">
        <f t="shared" si="0"/>
        <v>40</v>
      </c>
      <c r="G10" s="11">
        <f t="shared" si="1"/>
        <v>2.5000000000000001E-2</v>
      </c>
    </row>
    <row r="11" spans="1:7" x14ac:dyDescent="0.25">
      <c r="A11" s="8" t="s">
        <v>185</v>
      </c>
      <c r="B11" s="9" t="s">
        <v>20</v>
      </c>
      <c r="C11" s="8" t="s">
        <v>21</v>
      </c>
      <c r="D11" s="10">
        <v>800</v>
      </c>
      <c r="E11" s="10">
        <v>820</v>
      </c>
      <c r="F11" s="10">
        <f t="shared" si="0"/>
        <v>20</v>
      </c>
      <c r="G11" s="11">
        <f t="shared" si="1"/>
        <v>2.5000000000000001E-2</v>
      </c>
    </row>
    <row r="12" spans="1:7" x14ac:dyDescent="0.25">
      <c r="A12" s="8" t="s">
        <v>185</v>
      </c>
      <c r="B12" s="9" t="s">
        <v>122</v>
      </c>
      <c r="C12" s="8" t="s">
        <v>123</v>
      </c>
      <c r="D12" s="10">
        <v>1500</v>
      </c>
      <c r="E12" s="10">
        <v>2400</v>
      </c>
      <c r="F12" s="10">
        <f t="shared" si="0"/>
        <v>900</v>
      </c>
      <c r="G12" s="11">
        <f t="shared" si="1"/>
        <v>0.6</v>
      </c>
    </row>
    <row r="13" spans="1:7" x14ac:dyDescent="0.25">
      <c r="A13" s="8" t="s">
        <v>185</v>
      </c>
      <c r="B13" s="9" t="s">
        <v>22</v>
      </c>
      <c r="C13" s="8" t="s">
        <v>23</v>
      </c>
      <c r="D13" s="10">
        <v>7512.6</v>
      </c>
      <c r="E13" s="10">
        <v>7670.76</v>
      </c>
      <c r="F13" s="10">
        <f t="shared" si="0"/>
        <v>158.15999999999985</v>
      </c>
      <c r="G13" s="11">
        <f t="shared" si="1"/>
        <v>2.1052631578947347E-2</v>
      </c>
    </row>
    <row r="14" spans="1:7" x14ac:dyDescent="0.25">
      <c r="A14" s="8" t="s">
        <v>185</v>
      </c>
      <c r="B14" s="9" t="s">
        <v>124</v>
      </c>
      <c r="C14" s="8" t="s">
        <v>125</v>
      </c>
      <c r="D14" s="10">
        <v>65700</v>
      </c>
      <c r="E14" s="10">
        <v>67245</v>
      </c>
      <c r="F14" s="10">
        <f t="shared" si="0"/>
        <v>1545</v>
      </c>
      <c r="G14" s="11">
        <f t="shared" si="1"/>
        <v>2.3515981735159817E-2</v>
      </c>
    </row>
    <row r="15" spans="1:7" x14ac:dyDescent="0.25">
      <c r="A15" s="8" t="s">
        <v>185</v>
      </c>
      <c r="B15" s="9" t="s">
        <v>24</v>
      </c>
      <c r="C15" s="8" t="s">
        <v>25</v>
      </c>
      <c r="D15" s="10">
        <v>475</v>
      </c>
      <c r="E15" s="10">
        <v>475</v>
      </c>
      <c r="F15" s="10">
        <f t="shared" si="0"/>
        <v>0</v>
      </c>
      <c r="G15" s="11">
        <f t="shared" si="1"/>
        <v>0</v>
      </c>
    </row>
    <row r="16" spans="1:7" x14ac:dyDescent="0.25">
      <c r="A16" s="8" t="s">
        <v>185</v>
      </c>
      <c r="B16" s="9" t="s">
        <v>26</v>
      </c>
      <c r="C16" s="8" t="s">
        <v>27</v>
      </c>
      <c r="D16" s="10">
        <v>200</v>
      </c>
      <c r="E16" s="10">
        <v>200</v>
      </c>
      <c r="F16" s="10">
        <f t="shared" si="0"/>
        <v>0</v>
      </c>
      <c r="G16" s="11">
        <f t="shared" si="1"/>
        <v>0</v>
      </c>
    </row>
    <row r="17" spans="1:7" x14ac:dyDescent="0.25">
      <c r="A17" s="8" t="s">
        <v>185</v>
      </c>
      <c r="B17" s="9" t="s">
        <v>28</v>
      </c>
      <c r="C17" s="8" t="s">
        <v>29</v>
      </c>
      <c r="D17" s="10">
        <v>109875</v>
      </c>
      <c r="E17" s="10">
        <v>112075</v>
      </c>
      <c r="F17" s="10">
        <f t="shared" si="0"/>
        <v>2200</v>
      </c>
      <c r="G17" s="11">
        <f t="shared" si="1"/>
        <v>2.0022753128555178E-2</v>
      </c>
    </row>
    <row r="18" spans="1:7" x14ac:dyDescent="0.25">
      <c r="A18" s="8" t="s">
        <v>185</v>
      </c>
      <c r="B18" s="9" t="s">
        <v>30</v>
      </c>
      <c r="C18" s="8" t="s">
        <v>31</v>
      </c>
      <c r="D18" s="10">
        <v>4708</v>
      </c>
      <c r="E18" s="10">
        <v>4720</v>
      </c>
      <c r="F18" s="10">
        <f t="shared" si="0"/>
        <v>12</v>
      </c>
      <c r="G18" s="11">
        <f t="shared" si="1"/>
        <v>2.5488530161427358E-3</v>
      </c>
    </row>
    <row r="19" spans="1:7" x14ac:dyDescent="0.25">
      <c r="A19" s="8" t="s">
        <v>185</v>
      </c>
      <c r="B19" s="9" t="s">
        <v>32</v>
      </c>
      <c r="C19" s="8" t="s">
        <v>33</v>
      </c>
      <c r="D19" s="10">
        <v>2142</v>
      </c>
      <c r="E19" s="10">
        <v>2190</v>
      </c>
      <c r="F19" s="10">
        <f t="shared" si="0"/>
        <v>48</v>
      </c>
      <c r="G19" s="11">
        <f t="shared" si="1"/>
        <v>2.2408963585434174E-2</v>
      </c>
    </row>
    <row r="20" spans="1:7" x14ac:dyDescent="0.25">
      <c r="A20" s="8" t="s">
        <v>185</v>
      </c>
      <c r="B20" s="9" t="s">
        <v>34</v>
      </c>
      <c r="C20" s="8" t="s">
        <v>35</v>
      </c>
      <c r="D20" s="10">
        <v>742</v>
      </c>
      <c r="E20" s="10">
        <v>750</v>
      </c>
      <c r="F20" s="10">
        <f t="shared" si="0"/>
        <v>8</v>
      </c>
      <c r="G20" s="11">
        <f t="shared" si="1"/>
        <v>1.078167115902965E-2</v>
      </c>
    </row>
    <row r="21" spans="1:7" x14ac:dyDescent="0.25">
      <c r="A21" s="8" t="s">
        <v>185</v>
      </c>
      <c r="B21" s="9" t="s">
        <v>126</v>
      </c>
      <c r="C21" s="8" t="s">
        <v>127</v>
      </c>
      <c r="D21" s="10">
        <v>117</v>
      </c>
      <c r="E21" s="10">
        <v>120</v>
      </c>
      <c r="F21" s="10">
        <f t="shared" si="0"/>
        <v>3</v>
      </c>
      <c r="G21" s="11">
        <f t="shared" si="1"/>
        <v>2.564102564102564E-2</v>
      </c>
    </row>
    <row r="22" spans="1:7" x14ac:dyDescent="0.25">
      <c r="A22" s="8" t="s">
        <v>185</v>
      </c>
      <c r="B22" s="9" t="s">
        <v>36</v>
      </c>
      <c r="C22" s="8" t="s">
        <v>37</v>
      </c>
      <c r="D22" s="10">
        <v>24000</v>
      </c>
      <c r="E22" s="10">
        <v>24000</v>
      </c>
      <c r="F22" s="10">
        <f t="shared" si="0"/>
        <v>0</v>
      </c>
      <c r="G22" s="11">
        <f t="shared" si="1"/>
        <v>0</v>
      </c>
    </row>
    <row r="23" spans="1:7" x14ac:dyDescent="0.25">
      <c r="A23" s="8" t="s">
        <v>185</v>
      </c>
      <c r="B23" s="9" t="s">
        <v>128</v>
      </c>
      <c r="C23" s="8" t="s">
        <v>129</v>
      </c>
      <c r="D23" s="10">
        <v>66229.5</v>
      </c>
      <c r="E23" s="10">
        <v>66229.5</v>
      </c>
      <c r="F23" s="10">
        <f t="shared" si="0"/>
        <v>0</v>
      </c>
      <c r="G23" s="11">
        <f t="shared" si="1"/>
        <v>0</v>
      </c>
    </row>
    <row r="24" spans="1:7" x14ac:dyDescent="0.25">
      <c r="A24" s="8" t="s">
        <v>185</v>
      </c>
      <c r="B24" s="9" t="s">
        <v>130</v>
      </c>
      <c r="C24" s="8" t="s">
        <v>131</v>
      </c>
      <c r="D24" s="10">
        <v>2884.95</v>
      </c>
      <c r="E24" s="10">
        <v>2884.9500000000003</v>
      </c>
      <c r="F24" s="10">
        <f t="shared" si="0"/>
        <v>0</v>
      </c>
      <c r="G24" s="11">
        <f t="shared" si="1"/>
        <v>0</v>
      </c>
    </row>
    <row r="25" spans="1:7" x14ac:dyDescent="0.25">
      <c r="A25" s="8" t="s">
        <v>185</v>
      </c>
      <c r="B25" s="9" t="s">
        <v>132</v>
      </c>
      <c r="C25" s="8" t="s">
        <v>133</v>
      </c>
      <c r="D25" s="10">
        <v>7370.1</v>
      </c>
      <c r="E25" s="10">
        <v>7370.1</v>
      </c>
      <c r="F25" s="10">
        <f t="shared" si="0"/>
        <v>0</v>
      </c>
      <c r="G25" s="11">
        <f t="shared" si="1"/>
        <v>0</v>
      </c>
    </row>
    <row r="26" spans="1:7" x14ac:dyDescent="0.25">
      <c r="A26" s="8" t="s">
        <v>185</v>
      </c>
      <c r="B26" s="9" t="s">
        <v>134</v>
      </c>
      <c r="C26" s="8" t="s">
        <v>135</v>
      </c>
      <c r="D26" s="10">
        <v>100</v>
      </c>
      <c r="E26" s="10">
        <v>100</v>
      </c>
      <c r="F26" s="10">
        <f t="shared" si="0"/>
        <v>0</v>
      </c>
      <c r="G26" s="11">
        <f t="shared" si="1"/>
        <v>0</v>
      </c>
    </row>
    <row r="27" spans="1:7" x14ac:dyDescent="0.25">
      <c r="A27" s="8" t="s">
        <v>185</v>
      </c>
      <c r="B27" s="9" t="s">
        <v>136</v>
      </c>
      <c r="C27" s="8" t="s">
        <v>137</v>
      </c>
      <c r="D27" s="10">
        <v>300</v>
      </c>
      <c r="E27" s="10">
        <v>300</v>
      </c>
      <c r="F27" s="10">
        <f t="shared" si="0"/>
        <v>0</v>
      </c>
      <c r="G27" s="11">
        <f t="shared" si="1"/>
        <v>0</v>
      </c>
    </row>
    <row r="28" spans="1:7" x14ac:dyDescent="0.25">
      <c r="A28" s="8" t="s">
        <v>185</v>
      </c>
      <c r="B28" s="9" t="s">
        <v>138</v>
      </c>
      <c r="C28" s="8" t="s">
        <v>71</v>
      </c>
      <c r="D28" s="10">
        <v>10507.25</v>
      </c>
      <c r="E28" s="10">
        <v>10705.5</v>
      </c>
      <c r="F28" s="10">
        <f t="shared" si="0"/>
        <v>198.25</v>
      </c>
      <c r="G28" s="11">
        <f t="shared" si="1"/>
        <v>1.8867924528301886E-2</v>
      </c>
    </row>
    <row r="29" spans="1:7" x14ac:dyDescent="0.25">
      <c r="A29" s="8" t="s">
        <v>185</v>
      </c>
      <c r="B29" s="9" t="s">
        <v>49</v>
      </c>
      <c r="C29" s="8" t="s">
        <v>50</v>
      </c>
      <c r="D29" s="10">
        <v>10269</v>
      </c>
      <c r="E29" s="10">
        <v>10269</v>
      </c>
      <c r="F29" s="10">
        <f t="shared" si="0"/>
        <v>0</v>
      </c>
      <c r="G29" s="11">
        <f t="shared" si="1"/>
        <v>0</v>
      </c>
    </row>
    <row r="30" spans="1:7" x14ac:dyDescent="0.25">
      <c r="A30" s="8" t="s">
        <v>185</v>
      </c>
      <c r="B30" s="9" t="s">
        <v>53</v>
      </c>
      <c r="C30" s="8" t="s">
        <v>54</v>
      </c>
      <c r="D30" s="10">
        <v>305.55</v>
      </c>
      <c r="E30" s="10">
        <v>305.55</v>
      </c>
      <c r="F30" s="10">
        <f t="shared" si="0"/>
        <v>0</v>
      </c>
      <c r="G30" s="11">
        <f t="shared" si="1"/>
        <v>0</v>
      </c>
    </row>
    <row r="31" spans="1:7" x14ac:dyDescent="0.25">
      <c r="A31" s="8" t="s">
        <v>185</v>
      </c>
      <c r="B31" s="9" t="s">
        <v>55</v>
      </c>
      <c r="C31" s="8" t="s">
        <v>56</v>
      </c>
      <c r="D31" s="10">
        <v>1875</v>
      </c>
      <c r="E31" s="10">
        <v>1875</v>
      </c>
      <c r="F31" s="10">
        <f t="shared" si="0"/>
        <v>0</v>
      </c>
      <c r="G31" s="11">
        <f t="shared" si="1"/>
        <v>0</v>
      </c>
    </row>
    <row r="32" spans="1:7" x14ac:dyDescent="0.25">
      <c r="A32" s="8" t="s">
        <v>185</v>
      </c>
      <c r="B32" s="9" t="s">
        <v>57</v>
      </c>
      <c r="C32" s="8" t="s">
        <v>58</v>
      </c>
      <c r="D32" s="10">
        <v>3492.5</v>
      </c>
      <c r="E32" s="10">
        <v>3651.2499999999995</v>
      </c>
      <c r="F32" s="10">
        <f t="shared" si="0"/>
        <v>158.74999999999955</v>
      </c>
      <c r="G32" s="11">
        <f t="shared" si="1"/>
        <v>4.5454545454545324E-2</v>
      </c>
    </row>
    <row r="33" spans="1:7" x14ac:dyDescent="0.25">
      <c r="A33" s="8" t="s">
        <v>185</v>
      </c>
      <c r="B33" s="9" t="s">
        <v>59</v>
      </c>
      <c r="C33" s="8" t="s">
        <v>60</v>
      </c>
      <c r="D33" s="10">
        <v>3575</v>
      </c>
      <c r="E33" s="10">
        <v>3650</v>
      </c>
      <c r="F33" s="10">
        <f t="shared" si="0"/>
        <v>75</v>
      </c>
      <c r="G33" s="11">
        <f t="shared" si="1"/>
        <v>2.097902097902098E-2</v>
      </c>
    </row>
    <row r="34" spans="1:7" x14ac:dyDescent="0.25">
      <c r="A34" s="8" t="s">
        <v>185</v>
      </c>
      <c r="B34" s="9" t="s">
        <v>139</v>
      </c>
      <c r="C34" s="8" t="s">
        <v>140</v>
      </c>
      <c r="D34" s="10">
        <v>4453.75</v>
      </c>
      <c r="E34" s="10">
        <v>4453.75</v>
      </c>
      <c r="F34" s="10">
        <f t="shared" si="0"/>
        <v>0</v>
      </c>
      <c r="G34" s="11">
        <f t="shared" si="1"/>
        <v>0</v>
      </c>
    </row>
    <row r="35" spans="1:7" x14ac:dyDescent="0.25">
      <c r="A35" s="8" t="s">
        <v>185</v>
      </c>
      <c r="B35" s="9" t="s">
        <v>61</v>
      </c>
      <c r="C35" s="8" t="s">
        <v>62</v>
      </c>
      <c r="D35" s="10">
        <v>2000</v>
      </c>
      <c r="E35" s="10">
        <v>2050</v>
      </c>
      <c r="F35" s="10">
        <f t="shared" si="0"/>
        <v>50</v>
      </c>
      <c r="G35" s="11">
        <f t="shared" si="1"/>
        <v>2.5000000000000001E-2</v>
      </c>
    </row>
    <row r="36" spans="1:7" x14ac:dyDescent="0.25">
      <c r="A36" s="8" t="s">
        <v>185</v>
      </c>
      <c r="B36" s="9" t="s">
        <v>63</v>
      </c>
      <c r="C36" s="8" t="s">
        <v>62</v>
      </c>
      <c r="D36" s="10">
        <v>4151.7</v>
      </c>
      <c r="E36" s="10">
        <v>4349.4000000000005</v>
      </c>
      <c r="F36" s="10">
        <f t="shared" si="0"/>
        <v>197.70000000000073</v>
      </c>
      <c r="G36" s="11">
        <f t="shared" si="1"/>
        <v>4.7619047619047797E-2</v>
      </c>
    </row>
    <row r="37" spans="1:7" x14ac:dyDescent="0.25">
      <c r="A37" s="8" t="s">
        <v>185</v>
      </c>
      <c r="B37" s="9" t="s">
        <v>141</v>
      </c>
      <c r="C37" s="8" t="s">
        <v>142</v>
      </c>
      <c r="D37" s="10">
        <v>3500</v>
      </c>
      <c r="E37" s="10">
        <f>(D37/700)*750</f>
        <v>3750</v>
      </c>
      <c r="F37" s="10">
        <f t="shared" si="0"/>
        <v>250</v>
      </c>
      <c r="G37" s="11">
        <f t="shared" si="1"/>
        <v>7.1428571428571425E-2</v>
      </c>
    </row>
    <row r="38" spans="1:7" x14ac:dyDescent="0.25">
      <c r="A38" s="8" t="s">
        <v>185</v>
      </c>
      <c r="B38" s="9" t="s">
        <v>64</v>
      </c>
      <c r="C38" s="8" t="s">
        <v>65</v>
      </c>
      <c r="D38" s="10">
        <v>17335.75</v>
      </c>
      <c r="E38" s="10">
        <v>18355.5</v>
      </c>
      <c r="F38" s="10">
        <f t="shared" si="0"/>
        <v>1019.75</v>
      </c>
      <c r="G38" s="11">
        <f t="shared" si="1"/>
        <v>5.8823529411764705E-2</v>
      </c>
    </row>
    <row r="39" spans="1:7" x14ac:dyDescent="0.25">
      <c r="A39" s="8" t="s">
        <v>185</v>
      </c>
      <c r="B39" s="9" t="s">
        <v>66</v>
      </c>
      <c r="C39" s="8" t="s">
        <v>67</v>
      </c>
      <c r="D39" s="10">
        <v>5250</v>
      </c>
      <c r="E39" s="10">
        <v>5355</v>
      </c>
      <c r="F39" s="10">
        <f t="shared" si="0"/>
        <v>105</v>
      </c>
      <c r="G39" s="11">
        <f t="shared" si="1"/>
        <v>0.02</v>
      </c>
    </row>
    <row r="40" spans="1:7" x14ac:dyDescent="0.25">
      <c r="A40" s="8" t="s">
        <v>185</v>
      </c>
      <c r="B40" s="9" t="s">
        <v>143</v>
      </c>
      <c r="C40" s="8" t="s">
        <v>144</v>
      </c>
      <c r="D40" s="10">
        <v>43236</v>
      </c>
      <c r="E40" s="10">
        <v>43285</v>
      </c>
      <c r="F40" s="10">
        <f t="shared" si="0"/>
        <v>49</v>
      </c>
      <c r="G40" s="11">
        <f t="shared" si="1"/>
        <v>1.1333148302340643E-3</v>
      </c>
    </row>
    <row r="41" spans="1:7" x14ac:dyDescent="0.25">
      <c r="A41" s="8" t="s">
        <v>185</v>
      </c>
      <c r="B41" s="9" t="s">
        <v>145</v>
      </c>
      <c r="C41" s="8" t="s">
        <v>146</v>
      </c>
      <c r="D41" s="10">
        <v>643.5</v>
      </c>
      <c r="E41" s="10">
        <v>686.40000000000009</v>
      </c>
      <c r="F41" s="10">
        <f t="shared" si="0"/>
        <v>42.900000000000091</v>
      </c>
      <c r="G41" s="11">
        <f t="shared" si="1"/>
        <v>6.6666666666666805E-2</v>
      </c>
    </row>
    <row r="42" spans="1:7" x14ac:dyDescent="0.25">
      <c r="A42" s="8" t="s">
        <v>185</v>
      </c>
      <c r="B42" s="9" t="s">
        <v>147</v>
      </c>
      <c r="C42" s="8" t="s">
        <v>148</v>
      </c>
      <c r="D42" s="10">
        <v>8400</v>
      </c>
      <c r="E42" s="10">
        <v>8500</v>
      </c>
      <c r="F42" s="10">
        <f t="shared" si="0"/>
        <v>100</v>
      </c>
      <c r="G42" s="11">
        <f t="shared" si="1"/>
        <v>1.1904761904761904E-2</v>
      </c>
    </row>
    <row r="43" spans="1:7" x14ac:dyDescent="0.25">
      <c r="A43" s="8" t="s">
        <v>185</v>
      </c>
      <c r="B43" s="9" t="s">
        <v>149</v>
      </c>
      <c r="C43" s="8" t="s">
        <v>150</v>
      </c>
      <c r="D43" s="10">
        <v>1400</v>
      </c>
      <c r="E43" s="10">
        <v>1400</v>
      </c>
      <c r="F43" s="10">
        <f t="shared" si="0"/>
        <v>0</v>
      </c>
      <c r="G43" s="11">
        <f t="shared" si="1"/>
        <v>0</v>
      </c>
    </row>
    <row r="44" spans="1:7" x14ac:dyDescent="0.25">
      <c r="A44" s="8" t="s">
        <v>185</v>
      </c>
      <c r="B44" s="9" t="s">
        <v>151</v>
      </c>
      <c r="C44" s="8" t="s">
        <v>152</v>
      </c>
      <c r="D44" s="10">
        <v>5110</v>
      </c>
      <c r="E44" s="10">
        <v>5180</v>
      </c>
      <c r="F44" s="10">
        <f t="shared" si="0"/>
        <v>70</v>
      </c>
      <c r="G44" s="11">
        <f t="shared" si="1"/>
        <v>1.3698630136986301E-2</v>
      </c>
    </row>
    <row r="45" spans="1:7" x14ac:dyDescent="0.25">
      <c r="A45" s="8" t="s">
        <v>185</v>
      </c>
      <c r="B45" s="9" t="s">
        <v>153</v>
      </c>
      <c r="C45" s="8" t="s">
        <v>154</v>
      </c>
      <c r="D45" s="10">
        <v>475</v>
      </c>
      <c r="E45" s="10">
        <v>485</v>
      </c>
      <c r="F45" s="10">
        <f t="shared" si="0"/>
        <v>10</v>
      </c>
      <c r="G45" s="11">
        <f t="shared" si="1"/>
        <v>2.1052631578947368E-2</v>
      </c>
    </row>
    <row r="46" spans="1:7" x14ac:dyDescent="0.25">
      <c r="A46" s="8" t="s">
        <v>185</v>
      </c>
      <c r="B46" s="9" t="s">
        <v>155</v>
      </c>
      <c r="C46" s="8" t="s">
        <v>156</v>
      </c>
      <c r="D46" s="10">
        <v>400</v>
      </c>
      <c r="E46" s="10">
        <v>410</v>
      </c>
      <c r="F46" s="10">
        <f t="shared" si="0"/>
        <v>10</v>
      </c>
      <c r="G46" s="11">
        <f t="shared" si="1"/>
        <v>2.5000000000000001E-2</v>
      </c>
    </row>
    <row r="47" spans="1:7" x14ac:dyDescent="0.25">
      <c r="A47" s="8" t="s">
        <v>185</v>
      </c>
      <c r="B47" s="9" t="s">
        <v>157</v>
      </c>
      <c r="C47" s="8" t="s">
        <v>158</v>
      </c>
      <c r="D47" s="10">
        <v>3510</v>
      </c>
      <c r="E47" s="10">
        <v>3580.2</v>
      </c>
      <c r="F47" s="10">
        <f t="shared" si="0"/>
        <v>70.199999999999818</v>
      </c>
      <c r="G47" s="11">
        <f t="shared" si="1"/>
        <v>1.9999999999999948E-2</v>
      </c>
    </row>
    <row r="48" spans="1:7" x14ac:dyDescent="0.25">
      <c r="A48" s="8" t="s">
        <v>185</v>
      </c>
      <c r="B48" s="9" t="s">
        <v>159</v>
      </c>
      <c r="C48" s="8" t="s">
        <v>160</v>
      </c>
      <c r="D48" s="10">
        <v>0</v>
      </c>
      <c r="E48" s="10">
        <v>2500</v>
      </c>
      <c r="F48" s="10">
        <f t="shared" si="0"/>
        <v>2500</v>
      </c>
      <c r="G48" s="11" t="str">
        <f t="shared" si="1"/>
        <v/>
      </c>
    </row>
    <row r="49" spans="1:7" x14ac:dyDescent="0.25">
      <c r="A49" s="8" t="s">
        <v>185</v>
      </c>
      <c r="B49" s="9" t="s">
        <v>78</v>
      </c>
      <c r="C49" s="8" t="s">
        <v>79</v>
      </c>
      <c r="D49" s="10">
        <v>2650</v>
      </c>
      <c r="E49" s="10">
        <v>2700</v>
      </c>
      <c r="F49" s="10">
        <f t="shared" si="0"/>
        <v>50</v>
      </c>
      <c r="G49" s="11">
        <f t="shared" si="1"/>
        <v>1.8867924528301886E-2</v>
      </c>
    </row>
    <row r="50" spans="1:7" x14ac:dyDescent="0.25">
      <c r="A50" s="8" t="s">
        <v>185</v>
      </c>
      <c r="B50" s="9" t="s">
        <v>80</v>
      </c>
      <c r="C50" s="8" t="s">
        <v>81</v>
      </c>
      <c r="D50" s="10">
        <v>7264.5</v>
      </c>
      <c r="E50" s="10">
        <v>7264.5</v>
      </c>
      <c r="F50" s="10">
        <f t="shared" si="0"/>
        <v>0</v>
      </c>
      <c r="G50" s="11">
        <f t="shared" si="1"/>
        <v>0</v>
      </c>
    </row>
    <row r="51" spans="1:7" x14ac:dyDescent="0.25">
      <c r="A51" s="8" t="s">
        <v>185</v>
      </c>
      <c r="B51" s="9" t="s">
        <v>82</v>
      </c>
      <c r="C51" s="8" t="s">
        <v>83</v>
      </c>
      <c r="D51" s="10">
        <v>675</v>
      </c>
      <c r="E51" s="10">
        <v>685</v>
      </c>
      <c r="F51" s="10">
        <f t="shared" si="0"/>
        <v>10</v>
      </c>
      <c r="G51" s="11">
        <f t="shared" si="1"/>
        <v>1.4814814814814815E-2</v>
      </c>
    </row>
    <row r="52" spans="1:7" x14ac:dyDescent="0.25">
      <c r="A52" s="8" t="s">
        <v>185</v>
      </c>
      <c r="B52" s="9" t="s">
        <v>161</v>
      </c>
      <c r="C52" s="8" t="s">
        <v>162</v>
      </c>
      <c r="D52" s="10">
        <v>1300</v>
      </c>
      <c r="E52" s="10">
        <v>1450</v>
      </c>
      <c r="F52" s="10">
        <f t="shared" si="0"/>
        <v>150</v>
      </c>
      <c r="G52" s="11">
        <f t="shared" si="1"/>
        <v>0.11538461538461539</v>
      </c>
    </row>
    <row r="53" spans="1:7" x14ac:dyDescent="0.25">
      <c r="A53" s="8" t="s">
        <v>185</v>
      </c>
      <c r="B53" s="9" t="s">
        <v>163</v>
      </c>
      <c r="C53" s="8" t="s">
        <v>164</v>
      </c>
      <c r="D53" s="10">
        <v>916.25</v>
      </c>
      <c r="E53" s="10">
        <v>939.7</v>
      </c>
      <c r="F53" s="10">
        <f t="shared" si="0"/>
        <v>23.450000000000045</v>
      </c>
      <c r="G53" s="11">
        <f t="shared" si="1"/>
        <v>2.5593451568895E-2</v>
      </c>
    </row>
    <row r="54" spans="1:7" x14ac:dyDescent="0.25">
      <c r="A54" s="8" t="s">
        <v>185</v>
      </c>
      <c r="B54" s="9" t="s">
        <v>165</v>
      </c>
      <c r="C54" s="8" t="s">
        <v>166</v>
      </c>
      <c r="D54" s="10">
        <v>1146</v>
      </c>
      <c r="E54" s="10">
        <v>1273.1300000000001</v>
      </c>
      <c r="F54" s="10">
        <f t="shared" si="0"/>
        <v>127.13000000000011</v>
      </c>
      <c r="G54" s="11">
        <f t="shared" si="1"/>
        <v>0.11093368237347305</v>
      </c>
    </row>
    <row r="55" spans="1:7" x14ac:dyDescent="0.25">
      <c r="A55" s="8" t="s">
        <v>185</v>
      </c>
      <c r="B55" s="9" t="s">
        <v>167</v>
      </c>
      <c r="C55" s="8" t="s">
        <v>168</v>
      </c>
      <c r="D55" s="10">
        <v>5500</v>
      </c>
      <c r="E55" s="10">
        <v>5600</v>
      </c>
      <c r="F55" s="10">
        <f t="shared" si="0"/>
        <v>100</v>
      </c>
      <c r="G55" s="11">
        <f t="shared" si="1"/>
        <v>1.8181818181818181E-2</v>
      </c>
    </row>
    <row r="56" spans="1:7" x14ac:dyDescent="0.25">
      <c r="A56" s="8" t="s">
        <v>185</v>
      </c>
      <c r="B56" s="9" t="s">
        <v>86</v>
      </c>
      <c r="C56" s="8" t="s">
        <v>87</v>
      </c>
      <c r="D56" s="10">
        <v>8650</v>
      </c>
      <c r="E56" s="10">
        <v>8900</v>
      </c>
      <c r="F56" s="10">
        <f t="shared" si="0"/>
        <v>250</v>
      </c>
      <c r="G56" s="11">
        <f t="shared" si="1"/>
        <v>2.8901734104046242E-2</v>
      </c>
    </row>
    <row r="57" spans="1:7" x14ac:dyDescent="0.25">
      <c r="A57" s="8" t="s">
        <v>185</v>
      </c>
      <c r="B57" s="9" t="s">
        <v>88</v>
      </c>
      <c r="C57" s="8" t="s">
        <v>89</v>
      </c>
      <c r="D57" s="10">
        <v>35872.269999999997</v>
      </c>
      <c r="E57" s="10">
        <v>35900.129999999997</v>
      </c>
      <c r="F57" s="10">
        <f t="shared" si="0"/>
        <v>27.860000000000582</v>
      </c>
      <c r="G57" s="11">
        <f t="shared" si="1"/>
        <v>7.7664446660332851E-4</v>
      </c>
    </row>
    <row r="58" spans="1:7" x14ac:dyDescent="0.25">
      <c r="A58" s="8" t="s">
        <v>185</v>
      </c>
      <c r="B58" s="9" t="s">
        <v>90</v>
      </c>
      <c r="C58" s="8" t="s">
        <v>91</v>
      </c>
      <c r="D58" s="10">
        <v>7710.3</v>
      </c>
      <c r="E58" s="10">
        <v>7868.46</v>
      </c>
      <c r="F58" s="10">
        <f t="shared" si="0"/>
        <v>158.15999999999985</v>
      </c>
      <c r="G58" s="11">
        <f t="shared" si="1"/>
        <v>2.0512820512820492E-2</v>
      </c>
    </row>
    <row r="59" spans="1:7" x14ac:dyDescent="0.25">
      <c r="A59" s="8" t="s">
        <v>185</v>
      </c>
      <c r="B59" s="9" t="s">
        <v>169</v>
      </c>
      <c r="C59" s="8" t="s">
        <v>170</v>
      </c>
      <c r="D59" s="10">
        <v>4000</v>
      </c>
      <c r="E59" s="10">
        <v>4080</v>
      </c>
      <c r="F59" s="10">
        <f t="shared" si="0"/>
        <v>80</v>
      </c>
      <c r="G59" s="11">
        <f t="shared" si="1"/>
        <v>0.02</v>
      </c>
    </row>
    <row r="60" spans="1:7" x14ac:dyDescent="0.25">
      <c r="A60" s="8" t="s">
        <v>185</v>
      </c>
      <c r="B60" s="9" t="s">
        <v>171</v>
      </c>
      <c r="C60" s="8" t="s">
        <v>172</v>
      </c>
      <c r="D60" s="10">
        <v>5809</v>
      </c>
      <c r="E60" s="10">
        <v>8420</v>
      </c>
      <c r="F60" s="10">
        <f t="shared" si="0"/>
        <v>2611</v>
      </c>
      <c r="G60" s="11">
        <f t="shared" si="1"/>
        <v>0.44947495265966603</v>
      </c>
    </row>
    <row r="61" spans="1:7" x14ac:dyDescent="0.25">
      <c r="A61" s="8" t="s">
        <v>185</v>
      </c>
      <c r="B61" s="9" t="s">
        <v>92</v>
      </c>
      <c r="C61" s="8" t="s">
        <v>93</v>
      </c>
      <c r="D61" s="10">
        <v>1785</v>
      </c>
      <c r="E61" s="10">
        <v>1825</v>
      </c>
      <c r="F61" s="10">
        <f t="shared" si="0"/>
        <v>40</v>
      </c>
      <c r="G61" s="11">
        <f t="shared" si="1"/>
        <v>2.2408963585434174E-2</v>
      </c>
    </row>
    <row r="62" spans="1:7" x14ac:dyDescent="0.25">
      <c r="A62" s="8" t="s">
        <v>185</v>
      </c>
      <c r="B62" s="9" t="s">
        <v>173</v>
      </c>
      <c r="C62" s="8" t="s">
        <v>174</v>
      </c>
      <c r="D62" s="10">
        <v>6130</v>
      </c>
      <c r="E62" s="10">
        <v>6250</v>
      </c>
      <c r="F62" s="10">
        <f t="shared" si="0"/>
        <v>120</v>
      </c>
      <c r="G62" s="11">
        <f t="shared" si="1"/>
        <v>1.9575856443719411E-2</v>
      </c>
    </row>
    <row r="63" spans="1:7" x14ac:dyDescent="0.25">
      <c r="A63" s="8" t="s">
        <v>185</v>
      </c>
      <c r="B63" s="9" t="s">
        <v>96</v>
      </c>
      <c r="C63" s="8" t="s">
        <v>97</v>
      </c>
      <c r="D63" s="10">
        <v>476</v>
      </c>
      <c r="E63" s="10">
        <v>476</v>
      </c>
      <c r="F63" s="10">
        <f t="shared" si="0"/>
        <v>0</v>
      </c>
      <c r="G63" s="11">
        <f t="shared" si="1"/>
        <v>0</v>
      </c>
    </row>
    <row r="64" spans="1:7" x14ac:dyDescent="0.25">
      <c r="A64" s="8" t="s">
        <v>185</v>
      </c>
      <c r="B64" s="9" t="s">
        <v>98</v>
      </c>
      <c r="C64" s="8" t="s">
        <v>99</v>
      </c>
      <c r="D64" s="10">
        <v>1806</v>
      </c>
      <c r="E64" s="10">
        <v>1806</v>
      </c>
      <c r="F64" s="10">
        <f t="shared" si="0"/>
        <v>0</v>
      </c>
      <c r="G64" s="11">
        <f t="shared" si="1"/>
        <v>0</v>
      </c>
    </row>
    <row r="65" spans="1:7" x14ac:dyDescent="0.25">
      <c r="A65" s="8" t="s">
        <v>185</v>
      </c>
      <c r="B65" s="9" t="s">
        <v>175</v>
      </c>
      <c r="C65" s="8" t="s">
        <v>176</v>
      </c>
      <c r="D65" s="10">
        <v>9630</v>
      </c>
      <c r="E65" s="10">
        <v>9850</v>
      </c>
      <c r="F65" s="10">
        <f t="shared" si="0"/>
        <v>220</v>
      </c>
      <c r="G65" s="11">
        <f t="shared" si="1"/>
        <v>2.284527518172378E-2</v>
      </c>
    </row>
    <row r="66" spans="1:7" x14ac:dyDescent="0.25">
      <c r="A66" s="8" t="s">
        <v>185</v>
      </c>
      <c r="B66" s="9" t="s">
        <v>177</v>
      </c>
      <c r="C66" s="8" t="s">
        <v>178</v>
      </c>
      <c r="D66" s="10">
        <v>109875</v>
      </c>
      <c r="E66" s="10">
        <v>112500</v>
      </c>
      <c r="F66" s="10">
        <f t="shared" si="0"/>
        <v>2625</v>
      </c>
      <c r="G66" s="11">
        <f t="shared" si="1"/>
        <v>2.3890784982935155E-2</v>
      </c>
    </row>
    <row r="67" spans="1:7" x14ac:dyDescent="0.25">
      <c r="A67" s="8" t="s">
        <v>185</v>
      </c>
      <c r="B67" s="9" t="s">
        <v>111</v>
      </c>
      <c r="C67" s="8" t="s">
        <v>112</v>
      </c>
      <c r="D67" s="10">
        <v>765</v>
      </c>
      <c r="E67" s="10">
        <v>0</v>
      </c>
      <c r="F67" s="10">
        <f t="shared" si="0"/>
        <v>-765</v>
      </c>
      <c r="G67" s="11">
        <f t="shared" si="1"/>
        <v>-1</v>
      </c>
    </row>
    <row r="68" spans="1:7" x14ac:dyDescent="0.25">
      <c r="A68" s="8" t="s">
        <v>185</v>
      </c>
      <c r="B68" s="9" t="s">
        <v>113</v>
      </c>
      <c r="C68" s="8" t="s">
        <v>114</v>
      </c>
      <c r="D68" s="10">
        <v>6300</v>
      </c>
      <c r="E68" s="10">
        <v>6425</v>
      </c>
      <c r="F68" s="10">
        <f t="shared" si="0"/>
        <v>125</v>
      </c>
      <c r="G68" s="11">
        <f t="shared" si="1"/>
        <v>1.984126984126984E-2</v>
      </c>
    </row>
    <row r="69" spans="1:7" x14ac:dyDescent="0.25">
      <c r="A69" s="8" t="s">
        <v>185</v>
      </c>
      <c r="B69" s="9" t="s">
        <v>115</v>
      </c>
      <c r="C69" s="8" t="s">
        <v>15</v>
      </c>
      <c r="D69" s="10">
        <v>8342.94</v>
      </c>
      <c r="E69" s="10">
        <v>8314.0499999999993</v>
      </c>
      <c r="F69" s="10">
        <f t="shared" si="0"/>
        <v>-28.890000000001237</v>
      </c>
      <c r="G69" s="11">
        <f t="shared" si="1"/>
        <v>-3.4628080748514596E-3</v>
      </c>
    </row>
    <row r="70" spans="1:7" x14ac:dyDescent="0.25">
      <c r="A70" s="8" t="s">
        <v>185</v>
      </c>
      <c r="B70" s="9" t="s">
        <v>116</v>
      </c>
      <c r="C70" s="8" t="s">
        <v>117</v>
      </c>
      <c r="D70" s="10">
        <v>0</v>
      </c>
      <c r="E70" s="10">
        <v>500</v>
      </c>
      <c r="F70" s="10">
        <f t="shared" ref="F70:F73" si="2">E70-D70</f>
        <v>500</v>
      </c>
      <c r="G70" s="11" t="str">
        <f t="shared" ref="G70:G73" si="3">IF(ISERROR(F70/D70),"",F70/D70)</f>
        <v/>
      </c>
    </row>
    <row r="71" spans="1:7" x14ac:dyDescent="0.25">
      <c r="A71" s="8" t="s">
        <v>185</v>
      </c>
      <c r="B71" s="9" t="s">
        <v>179</v>
      </c>
      <c r="C71" s="8" t="s">
        <v>180</v>
      </c>
      <c r="D71" s="10">
        <v>1358.3</v>
      </c>
      <c r="E71" s="10">
        <v>1372.75</v>
      </c>
      <c r="F71" s="10">
        <f t="shared" si="2"/>
        <v>14.450000000000045</v>
      </c>
      <c r="G71" s="11">
        <f t="shared" si="3"/>
        <v>1.063829787234046E-2</v>
      </c>
    </row>
    <row r="72" spans="1:7" x14ac:dyDescent="0.25">
      <c r="A72" s="8" t="s">
        <v>185</v>
      </c>
      <c r="B72" s="9" t="s">
        <v>181</v>
      </c>
      <c r="C72" s="8" t="s">
        <v>182</v>
      </c>
      <c r="D72" s="10">
        <v>2745.5</v>
      </c>
      <c r="E72" s="10">
        <v>2788.85</v>
      </c>
      <c r="F72" s="10">
        <f t="shared" si="2"/>
        <v>43.349999999999909</v>
      </c>
      <c r="G72" s="11">
        <f t="shared" si="3"/>
        <v>1.5789473684210492E-2</v>
      </c>
    </row>
    <row r="73" spans="1:7" x14ac:dyDescent="0.25">
      <c r="A73" s="8" t="s">
        <v>185</v>
      </c>
      <c r="B73" s="9" t="s">
        <v>183</v>
      </c>
      <c r="C73" s="8" t="s">
        <v>184</v>
      </c>
      <c r="D73" s="10">
        <v>3035</v>
      </c>
      <c r="E73" s="10">
        <v>0</v>
      </c>
      <c r="F73" s="10">
        <f t="shared" si="2"/>
        <v>-3035</v>
      </c>
      <c r="G73" s="11">
        <f t="shared" si="3"/>
        <v>-1</v>
      </c>
    </row>
  </sheetData>
  <mergeCells count="1">
    <mergeCell ref="A2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opLeftCell="A3" workbookViewId="0">
      <selection activeCell="A2" sqref="A2:C4"/>
    </sheetView>
  </sheetViews>
  <sheetFormatPr defaultRowHeight="15" x14ac:dyDescent="0.25"/>
  <cols>
    <col min="1" max="1" width="27.5703125" customWidth="1"/>
    <col min="2" max="2" width="30.42578125" customWidth="1"/>
    <col min="3" max="3" width="38.7109375" customWidth="1"/>
    <col min="4" max="4" width="19.7109375" customWidth="1"/>
    <col min="5" max="5" width="22.5703125" customWidth="1"/>
    <col min="6" max="6" width="16.7109375" customWidth="1"/>
    <col min="7" max="7" width="14.42578125" customWidth="1"/>
  </cols>
  <sheetData>
    <row r="1" spans="1:7" ht="15.75" thickBot="1" x14ac:dyDescent="0.3">
      <c r="A1" s="12" t="s">
        <v>119</v>
      </c>
      <c r="B1" s="13"/>
      <c r="G1" s="1"/>
    </row>
    <row r="2" spans="1:7" ht="15.75" thickBot="1" x14ac:dyDescent="0.3">
      <c r="A2" s="21" t="s">
        <v>241</v>
      </c>
      <c r="B2" s="22"/>
      <c r="C2" s="23"/>
      <c r="G2" s="1"/>
    </row>
    <row r="3" spans="1:7" ht="19.5" thickBot="1" x14ac:dyDescent="0.35">
      <c r="A3" s="24"/>
      <c r="B3" s="25"/>
      <c r="C3" s="26"/>
      <c r="D3" s="2" t="s">
        <v>0</v>
      </c>
      <c r="E3" s="2" t="s">
        <v>1</v>
      </c>
      <c r="F3" s="2" t="s">
        <v>2</v>
      </c>
      <c r="G3" s="3" t="s">
        <v>3</v>
      </c>
    </row>
    <row r="4" spans="1:7" ht="18.75" x14ac:dyDescent="0.3">
      <c r="A4" s="24"/>
      <c r="B4" s="25"/>
      <c r="C4" s="26"/>
      <c r="D4" s="4">
        <f>SUBTOTAL(9,D6:D4887)</f>
        <v>470475.71000000008</v>
      </c>
      <c r="E4" s="4">
        <f>SUBTOTAL(9,E6:E4887)</f>
        <v>484794.29427499993</v>
      </c>
      <c r="F4" s="4">
        <f>SUBTOTAL(9,F6:F4887)</f>
        <v>14318.584275000005</v>
      </c>
      <c r="G4" s="5">
        <f>F4/D4</f>
        <v>3.0434268912628883E-2</v>
      </c>
    </row>
    <row r="5" spans="1:7" x14ac:dyDescent="0.25">
      <c r="A5" s="6" t="s">
        <v>4</v>
      </c>
      <c r="B5" s="7" t="s">
        <v>5</v>
      </c>
      <c r="C5" s="6" t="s">
        <v>6</v>
      </c>
      <c r="D5" s="6" t="s">
        <v>7</v>
      </c>
      <c r="E5" s="6" t="s">
        <v>8</v>
      </c>
      <c r="F5" s="6" t="s">
        <v>2</v>
      </c>
      <c r="G5" s="7" t="s">
        <v>9</v>
      </c>
    </row>
    <row r="6" spans="1:7" x14ac:dyDescent="0.25">
      <c r="A6" s="8" t="s">
        <v>201</v>
      </c>
      <c r="B6" s="9" t="s">
        <v>187</v>
      </c>
      <c r="C6" s="8" t="s">
        <v>188</v>
      </c>
      <c r="D6" s="10">
        <v>350</v>
      </c>
      <c r="E6" s="10">
        <v>375</v>
      </c>
      <c r="F6" s="10">
        <f t="shared" ref="F6:F69" si="0">E6-D6</f>
        <v>25</v>
      </c>
      <c r="G6" s="11">
        <f t="shared" ref="G6:G69" si="1">IF(ISERROR(F6/D6),"",F6/D6)</f>
        <v>7.1428571428571425E-2</v>
      </c>
    </row>
    <row r="7" spans="1:7" x14ac:dyDescent="0.25">
      <c r="A7" s="8" t="s">
        <v>201</v>
      </c>
      <c r="B7" s="9">
        <v>535.005</v>
      </c>
      <c r="C7" s="8" t="s">
        <v>203</v>
      </c>
      <c r="D7" s="10">
        <v>4000</v>
      </c>
      <c r="E7" s="10">
        <v>4100</v>
      </c>
      <c r="F7" s="10">
        <f t="shared" si="0"/>
        <v>100</v>
      </c>
      <c r="G7" s="11">
        <f t="shared" si="1"/>
        <v>2.5000000000000001E-2</v>
      </c>
    </row>
    <row r="8" spans="1:7" x14ac:dyDescent="0.25">
      <c r="A8" s="8" t="s">
        <v>201</v>
      </c>
      <c r="B8" s="9" t="s">
        <v>204</v>
      </c>
      <c r="C8" s="8" t="s">
        <v>19</v>
      </c>
      <c r="D8" s="10">
        <v>72</v>
      </c>
      <c r="E8" s="10">
        <v>73.44</v>
      </c>
      <c r="F8" s="10">
        <f t="shared" si="0"/>
        <v>1.4399999999999977</v>
      </c>
      <c r="G8" s="11">
        <f t="shared" si="1"/>
        <v>1.9999999999999969E-2</v>
      </c>
    </row>
    <row r="9" spans="1:7" x14ac:dyDescent="0.25">
      <c r="A9" s="8" t="s">
        <v>201</v>
      </c>
      <c r="B9" s="9" t="s">
        <v>205</v>
      </c>
      <c r="C9" s="8" t="s">
        <v>206</v>
      </c>
      <c r="D9" s="10">
        <v>800</v>
      </c>
      <c r="E9" s="10">
        <v>820</v>
      </c>
      <c r="F9" s="10">
        <f t="shared" si="0"/>
        <v>20</v>
      </c>
      <c r="G9" s="11">
        <f t="shared" si="1"/>
        <v>2.5000000000000001E-2</v>
      </c>
    </row>
    <row r="10" spans="1:7" x14ac:dyDescent="0.25">
      <c r="A10" s="8" t="s">
        <v>201</v>
      </c>
      <c r="B10" s="9" t="s">
        <v>207</v>
      </c>
      <c r="C10" s="8" t="s">
        <v>208</v>
      </c>
      <c r="D10" s="10">
        <v>3175</v>
      </c>
      <c r="E10" s="10">
        <v>3200</v>
      </c>
      <c r="F10" s="10">
        <f t="shared" si="0"/>
        <v>25</v>
      </c>
      <c r="G10" s="11">
        <f t="shared" si="1"/>
        <v>7.874015748031496E-3</v>
      </c>
    </row>
    <row r="11" spans="1:7" x14ac:dyDescent="0.25">
      <c r="A11" s="8" t="s">
        <v>201</v>
      </c>
      <c r="B11" s="9" t="s">
        <v>209</v>
      </c>
      <c r="C11" s="8" t="s">
        <v>210</v>
      </c>
      <c r="D11" s="10">
        <v>6000</v>
      </c>
      <c r="E11" s="10">
        <v>6120</v>
      </c>
      <c r="F11" s="10">
        <f t="shared" si="0"/>
        <v>120</v>
      </c>
      <c r="G11" s="11">
        <f t="shared" si="1"/>
        <v>0.02</v>
      </c>
    </row>
    <row r="12" spans="1:7" x14ac:dyDescent="0.25">
      <c r="A12" s="8" t="s">
        <v>201</v>
      </c>
      <c r="B12" s="9" t="s">
        <v>211</v>
      </c>
      <c r="C12" s="8" t="s">
        <v>212</v>
      </c>
      <c r="D12" s="10">
        <v>2505.86</v>
      </c>
      <c r="E12" s="10">
        <v>2557</v>
      </c>
      <c r="F12" s="10">
        <f t="shared" si="0"/>
        <v>51.139999999999873</v>
      </c>
      <c r="G12" s="11">
        <f t="shared" si="1"/>
        <v>2.0408163265306072E-2</v>
      </c>
    </row>
    <row r="13" spans="1:7" x14ac:dyDescent="0.25">
      <c r="A13" s="8" t="s">
        <v>201</v>
      </c>
      <c r="B13" s="9" t="s">
        <v>213</v>
      </c>
      <c r="C13" s="8" t="s">
        <v>214</v>
      </c>
      <c r="D13" s="10">
        <v>270</v>
      </c>
      <c r="E13" s="10">
        <v>270</v>
      </c>
      <c r="F13" s="10">
        <f t="shared" si="0"/>
        <v>0</v>
      </c>
      <c r="G13" s="11">
        <f t="shared" si="1"/>
        <v>0</v>
      </c>
    </row>
    <row r="14" spans="1:7" x14ac:dyDescent="0.25">
      <c r="A14" s="8" t="s">
        <v>201</v>
      </c>
      <c r="B14" s="9" t="s">
        <v>215</v>
      </c>
      <c r="C14" s="8" t="s">
        <v>216</v>
      </c>
      <c r="D14" s="10">
        <v>8008</v>
      </c>
      <c r="E14" s="10">
        <v>8775</v>
      </c>
      <c r="F14" s="10">
        <f t="shared" si="0"/>
        <v>767</v>
      </c>
      <c r="G14" s="11">
        <f t="shared" si="1"/>
        <v>9.5779220779220783E-2</v>
      </c>
    </row>
    <row r="15" spans="1:7" x14ac:dyDescent="0.25">
      <c r="A15" s="8" t="s">
        <v>201</v>
      </c>
      <c r="B15" s="9" t="s">
        <v>217</v>
      </c>
      <c r="C15" s="8" t="s">
        <v>218</v>
      </c>
      <c r="D15" s="10">
        <v>1300</v>
      </c>
      <c r="E15" s="10">
        <v>1350</v>
      </c>
      <c r="F15" s="10">
        <f t="shared" si="0"/>
        <v>50</v>
      </c>
      <c r="G15" s="11">
        <f t="shared" si="1"/>
        <v>3.8461538461538464E-2</v>
      </c>
    </row>
    <row r="16" spans="1:7" x14ac:dyDescent="0.25">
      <c r="A16" s="8" t="s">
        <v>201</v>
      </c>
      <c r="B16" s="9" t="s">
        <v>219</v>
      </c>
      <c r="C16" s="8" t="s">
        <v>220</v>
      </c>
      <c r="D16" s="10">
        <v>32850</v>
      </c>
      <c r="E16" s="10">
        <v>33622.5</v>
      </c>
      <c r="F16" s="10">
        <f t="shared" si="0"/>
        <v>772.5</v>
      </c>
      <c r="G16" s="11">
        <f t="shared" si="1"/>
        <v>2.3515981735159817E-2</v>
      </c>
    </row>
    <row r="17" spans="1:7" x14ac:dyDescent="0.25">
      <c r="A17" s="8" t="s">
        <v>201</v>
      </c>
      <c r="B17" s="9" t="s">
        <v>12</v>
      </c>
      <c r="C17" s="8" t="s">
        <v>13</v>
      </c>
      <c r="D17" s="10">
        <v>1100</v>
      </c>
      <c r="E17" s="10">
        <v>1125</v>
      </c>
      <c r="F17" s="10">
        <f t="shared" si="0"/>
        <v>25</v>
      </c>
      <c r="G17" s="11">
        <f t="shared" si="1"/>
        <v>2.2727272727272728E-2</v>
      </c>
    </row>
    <row r="18" spans="1:7" x14ac:dyDescent="0.25">
      <c r="A18" s="8" t="s">
        <v>201</v>
      </c>
      <c r="B18" s="9" t="s">
        <v>14</v>
      </c>
      <c r="C18" s="8" t="s">
        <v>15</v>
      </c>
      <c r="D18" s="10">
        <v>4909.4399999999996</v>
      </c>
      <c r="E18" s="10">
        <v>5011.72</v>
      </c>
      <c r="F18" s="10">
        <f t="shared" si="0"/>
        <v>102.28000000000065</v>
      </c>
      <c r="G18" s="11">
        <f t="shared" si="1"/>
        <v>2.0833333333333467E-2</v>
      </c>
    </row>
    <row r="19" spans="1:7" x14ac:dyDescent="0.25">
      <c r="A19" s="8" t="s">
        <v>201</v>
      </c>
      <c r="B19" s="9" t="s">
        <v>120</v>
      </c>
      <c r="C19" s="8" t="s">
        <v>121</v>
      </c>
      <c r="D19" s="10">
        <v>75</v>
      </c>
      <c r="E19" s="10">
        <v>76.5</v>
      </c>
      <c r="F19" s="10">
        <f t="shared" si="0"/>
        <v>1.5</v>
      </c>
      <c r="G19" s="11">
        <f t="shared" si="1"/>
        <v>0.02</v>
      </c>
    </row>
    <row r="20" spans="1:7" x14ac:dyDescent="0.25">
      <c r="A20" s="8" t="s">
        <v>201</v>
      </c>
      <c r="B20" s="9" t="s">
        <v>16</v>
      </c>
      <c r="C20" s="8" t="s">
        <v>17</v>
      </c>
      <c r="D20" s="10">
        <v>421.52</v>
      </c>
      <c r="E20" s="10">
        <v>429.9504</v>
      </c>
      <c r="F20" s="10">
        <f t="shared" si="0"/>
        <v>8.4304000000000201</v>
      </c>
      <c r="G20" s="11">
        <f t="shared" si="1"/>
        <v>2.0000000000000049E-2</v>
      </c>
    </row>
    <row r="21" spans="1:7" x14ac:dyDescent="0.25">
      <c r="A21" s="8" t="s">
        <v>201</v>
      </c>
      <c r="B21" s="9" t="s">
        <v>18</v>
      </c>
      <c r="C21" s="8" t="s">
        <v>19</v>
      </c>
      <c r="D21" s="10">
        <v>1600</v>
      </c>
      <c r="E21" s="10">
        <v>1640</v>
      </c>
      <c r="F21" s="10">
        <f t="shared" si="0"/>
        <v>40</v>
      </c>
      <c r="G21" s="11">
        <f t="shared" si="1"/>
        <v>2.5000000000000001E-2</v>
      </c>
    </row>
    <row r="22" spans="1:7" x14ac:dyDescent="0.25">
      <c r="A22" s="8" t="s">
        <v>201</v>
      </c>
      <c r="B22" s="9" t="s">
        <v>20</v>
      </c>
      <c r="C22" s="8" t="s">
        <v>21</v>
      </c>
      <c r="D22" s="10">
        <v>800</v>
      </c>
      <c r="E22" s="10">
        <v>820</v>
      </c>
      <c r="F22" s="10">
        <f t="shared" si="0"/>
        <v>20</v>
      </c>
      <c r="G22" s="11">
        <f t="shared" si="1"/>
        <v>2.5000000000000001E-2</v>
      </c>
    </row>
    <row r="23" spans="1:7" x14ac:dyDescent="0.25">
      <c r="A23" s="8" t="s">
        <v>201</v>
      </c>
      <c r="B23" s="9" t="s">
        <v>22</v>
      </c>
      <c r="C23" s="8" t="s">
        <v>23</v>
      </c>
      <c r="D23" s="10">
        <v>9716.6</v>
      </c>
      <c r="E23" s="10">
        <v>9921.16</v>
      </c>
      <c r="F23" s="10">
        <f t="shared" si="0"/>
        <v>204.55999999999949</v>
      </c>
      <c r="G23" s="11">
        <f t="shared" si="1"/>
        <v>2.1052631578947316E-2</v>
      </c>
    </row>
    <row r="24" spans="1:7" x14ac:dyDescent="0.25">
      <c r="A24" s="8" t="s">
        <v>201</v>
      </c>
      <c r="B24" s="9" t="s">
        <v>24</v>
      </c>
      <c r="C24" s="8" t="s">
        <v>25</v>
      </c>
      <c r="D24" s="10">
        <v>475</v>
      </c>
      <c r="E24" s="10">
        <v>475</v>
      </c>
      <c r="F24" s="10">
        <f t="shared" si="0"/>
        <v>0</v>
      </c>
      <c r="G24" s="11">
        <f t="shared" si="1"/>
        <v>0</v>
      </c>
    </row>
    <row r="25" spans="1:7" x14ac:dyDescent="0.25">
      <c r="A25" s="8" t="s">
        <v>201</v>
      </c>
      <c r="B25" s="9" t="s">
        <v>30</v>
      </c>
      <c r="C25" s="8" t="s">
        <v>31</v>
      </c>
      <c r="D25" s="10">
        <v>14124</v>
      </c>
      <c r="E25" s="10">
        <v>14160</v>
      </c>
      <c r="F25" s="10">
        <f t="shared" si="0"/>
        <v>36</v>
      </c>
      <c r="G25" s="11">
        <f t="shared" si="1"/>
        <v>2.5488530161427358E-3</v>
      </c>
    </row>
    <row r="26" spans="1:7" x14ac:dyDescent="0.25">
      <c r="A26" s="8" t="s">
        <v>201</v>
      </c>
      <c r="B26" s="9" t="s">
        <v>32</v>
      </c>
      <c r="C26" s="8" t="s">
        <v>33</v>
      </c>
      <c r="D26" s="10">
        <v>6426</v>
      </c>
      <c r="E26" s="10">
        <v>6570</v>
      </c>
      <c r="F26" s="10">
        <f t="shared" si="0"/>
        <v>144</v>
      </c>
      <c r="G26" s="11">
        <f t="shared" si="1"/>
        <v>2.2408963585434174E-2</v>
      </c>
    </row>
    <row r="27" spans="1:7" x14ac:dyDescent="0.25">
      <c r="A27" s="8" t="s">
        <v>201</v>
      </c>
      <c r="B27" s="9" t="s">
        <v>34</v>
      </c>
      <c r="C27" s="8" t="s">
        <v>35</v>
      </c>
      <c r="D27" s="10">
        <v>2226</v>
      </c>
      <c r="E27" s="10">
        <v>2250</v>
      </c>
      <c r="F27" s="10">
        <f t="shared" si="0"/>
        <v>24</v>
      </c>
      <c r="G27" s="11">
        <f t="shared" si="1"/>
        <v>1.078167115902965E-2</v>
      </c>
    </row>
    <row r="28" spans="1:7" x14ac:dyDescent="0.25">
      <c r="A28" s="8" t="s">
        <v>201</v>
      </c>
      <c r="B28" s="9" t="s">
        <v>36</v>
      </c>
      <c r="C28" s="8" t="s">
        <v>37</v>
      </c>
      <c r="D28" s="10">
        <v>24000</v>
      </c>
      <c r="E28" s="10">
        <v>24000</v>
      </c>
      <c r="F28" s="10">
        <f t="shared" si="0"/>
        <v>0</v>
      </c>
      <c r="G28" s="11">
        <f t="shared" si="1"/>
        <v>0</v>
      </c>
    </row>
    <row r="29" spans="1:7" x14ac:dyDescent="0.25">
      <c r="A29" s="8" t="s">
        <v>201</v>
      </c>
      <c r="B29" s="9" t="s">
        <v>138</v>
      </c>
      <c r="C29" s="8" t="s">
        <v>71</v>
      </c>
      <c r="D29" s="10">
        <v>8162</v>
      </c>
      <c r="E29" s="10">
        <v>8316</v>
      </c>
      <c r="F29" s="10">
        <f t="shared" si="0"/>
        <v>154</v>
      </c>
      <c r="G29" s="11">
        <f t="shared" si="1"/>
        <v>1.8867924528301886E-2</v>
      </c>
    </row>
    <row r="30" spans="1:7" x14ac:dyDescent="0.25">
      <c r="A30" s="8" t="s">
        <v>201</v>
      </c>
      <c r="B30" s="9" t="s">
        <v>189</v>
      </c>
      <c r="C30" s="8" t="s">
        <v>190</v>
      </c>
      <c r="D30" s="10">
        <v>51140</v>
      </c>
      <c r="E30" s="10">
        <v>53697</v>
      </c>
      <c r="F30" s="10">
        <f t="shared" si="0"/>
        <v>2557</v>
      </c>
      <c r="G30" s="11">
        <f t="shared" si="1"/>
        <v>0.05</v>
      </c>
    </row>
    <row r="31" spans="1:7" x14ac:dyDescent="0.25">
      <c r="A31" s="8" t="s">
        <v>201</v>
      </c>
      <c r="B31" s="9" t="s">
        <v>40</v>
      </c>
      <c r="C31" s="8" t="s">
        <v>41</v>
      </c>
      <c r="D31" s="10">
        <v>2340</v>
      </c>
      <c r="E31" s="10">
        <v>2400</v>
      </c>
      <c r="F31" s="10">
        <f t="shared" si="0"/>
        <v>60</v>
      </c>
      <c r="G31" s="11">
        <f t="shared" si="1"/>
        <v>2.564102564102564E-2</v>
      </c>
    </row>
    <row r="32" spans="1:7" x14ac:dyDescent="0.25">
      <c r="A32" s="8" t="s">
        <v>201</v>
      </c>
      <c r="B32" s="9" t="s">
        <v>44</v>
      </c>
      <c r="C32" s="8" t="s">
        <v>35</v>
      </c>
      <c r="D32" s="10">
        <v>1100</v>
      </c>
      <c r="E32" s="10">
        <v>1125</v>
      </c>
      <c r="F32" s="10">
        <f t="shared" si="0"/>
        <v>25</v>
      </c>
      <c r="G32" s="11">
        <f t="shared" si="1"/>
        <v>2.2727272727272728E-2</v>
      </c>
    </row>
    <row r="33" spans="1:7" x14ac:dyDescent="0.25">
      <c r="A33" s="8" t="s">
        <v>201</v>
      </c>
      <c r="B33" s="9" t="s">
        <v>221</v>
      </c>
      <c r="C33" s="8" t="s">
        <v>222</v>
      </c>
      <c r="D33" s="10">
        <v>467.36</v>
      </c>
      <c r="E33" s="10">
        <v>467.36</v>
      </c>
      <c r="F33" s="10">
        <f t="shared" si="0"/>
        <v>0</v>
      </c>
      <c r="G33" s="11">
        <f t="shared" si="1"/>
        <v>0</v>
      </c>
    </row>
    <row r="34" spans="1:7" x14ac:dyDescent="0.25">
      <c r="A34" s="8" t="s">
        <v>201</v>
      </c>
      <c r="B34" s="9" t="s">
        <v>49</v>
      </c>
      <c r="C34" s="8" t="s">
        <v>50</v>
      </c>
      <c r="D34" s="10">
        <v>14096.25</v>
      </c>
      <c r="E34" s="10">
        <v>14096.25</v>
      </c>
      <c r="F34" s="10">
        <f t="shared" si="0"/>
        <v>0</v>
      </c>
      <c r="G34" s="11">
        <f t="shared" si="1"/>
        <v>0</v>
      </c>
    </row>
    <row r="35" spans="1:7" x14ac:dyDescent="0.25">
      <c r="A35" s="8" t="s">
        <v>201</v>
      </c>
      <c r="B35" s="9" t="s">
        <v>53</v>
      </c>
      <c r="C35" s="8" t="s">
        <v>54</v>
      </c>
      <c r="D35" s="10">
        <v>157.5</v>
      </c>
      <c r="E35" s="10">
        <v>157.5</v>
      </c>
      <c r="F35" s="10">
        <f t="shared" si="0"/>
        <v>0</v>
      </c>
      <c r="G35" s="11">
        <f t="shared" si="1"/>
        <v>0</v>
      </c>
    </row>
    <row r="36" spans="1:7" x14ac:dyDescent="0.25">
      <c r="A36" s="8" t="s">
        <v>201</v>
      </c>
      <c r="B36" s="9" t="s">
        <v>55</v>
      </c>
      <c r="C36" s="8" t="s">
        <v>56</v>
      </c>
      <c r="D36" s="10">
        <v>1875</v>
      </c>
      <c r="E36" s="10">
        <v>1875</v>
      </c>
      <c r="F36" s="10">
        <f t="shared" si="0"/>
        <v>0</v>
      </c>
      <c r="G36" s="11">
        <f t="shared" si="1"/>
        <v>0</v>
      </c>
    </row>
    <row r="37" spans="1:7" x14ac:dyDescent="0.25">
      <c r="A37" s="8" t="s">
        <v>201</v>
      </c>
      <c r="B37" s="9" t="s">
        <v>57</v>
      </c>
      <c r="C37" s="8" t="s">
        <v>58</v>
      </c>
      <c r="D37" s="10">
        <v>4968.7</v>
      </c>
      <c r="E37" s="10">
        <v>5194.5499999999993</v>
      </c>
      <c r="F37" s="10">
        <f t="shared" si="0"/>
        <v>225.84999999999945</v>
      </c>
      <c r="G37" s="11">
        <f t="shared" si="1"/>
        <v>4.5454545454545345E-2</v>
      </c>
    </row>
    <row r="38" spans="1:7" x14ac:dyDescent="0.25">
      <c r="A38" s="8" t="s">
        <v>201</v>
      </c>
      <c r="B38" s="9" t="s">
        <v>59</v>
      </c>
      <c r="C38" s="8" t="s">
        <v>60</v>
      </c>
      <c r="D38" s="10">
        <v>3575</v>
      </c>
      <c r="E38" s="10">
        <v>3650</v>
      </c>
      <c r="F38" s="10">
        <f t="shared" si="0"/>
        <v>75</v>
      </c>
      <c r="G38" s="11">
        <f t="shared" si="1"/>
        <v>2.097902097902098E-2</v>
      </c>
    </row>
    <row r="39" spans="1:7" x14ac:dyDescent="0.25">
      <c r="A39" s="8" t="s">
        <v>201</v>
      </c>
      <c r="B39" s="9" t="s">
        <v>61</v>
      </c>
      <c r="C39" s="8" t="s">
        <v>62</v>
      </c>
      <c r="D39" s="10">
        <v>2000</v>
      </c>
      <c r="E39" s="10">
        <v>2050</v>
      </c>
      <c r="F39" s="10">
        <f t="shared" si="0"/>
        <v>50</v>
      </c>
      <c r="G39" s="11">
        <f t="shared" si="1"/>
        <v>2.5000000000000001E-2</v>
      </c>
    </row>
    <row r="40" spans="1:7" x14ac:dyDescent="0.25">
      <c r="A40" s="8" t="s">
        <v>201</v>
      </c>
      <c r="B40" s="9" t="s">
        <v>63</v>
      </c>
      <c r="C40" s="8" t="s">
        <v>62</v>
      </c>
      <c r="D40" s="10">
        <v>5369.7</v>
      </c>
      <c r="E40" s="10">
        <v>5625.4000000000005</v>
      </c>
      <c r="F40" s="10">
        <f t="shared" si="0"/>
        <v>255.70000000000073</v>
      </c>
      <c r="G40" s="11">
        <f t="shared" si="1"/>
        <v>4.7619047619047755E-2</v>
      </c>
    </row>
    <row r="41" spans="1:7" x14ac:dyDescent="0.25">
      <c r="A41" s="8" t="s">
        <v>201</v>
      </c>
      <c r="B41" s="9" t="s">
        <v>191</v>
      </c>
      <c r="C41" s="8" t="s">
        <v>192</v>
      </c>
      <c r="D41" s="10">
        <v>1250</v>
      </c>
      <c r="E41" s="10">
        <v>1275</v>
      </c>
      <c r="F41" s="10">
        <f t="shared" si="0"/>
        <v>25</v>
      </c>
      <c r="G41" s="11">
        <f t="shared" si="1"/>
        <v>0.02</v>
      </c>
    </row>
    <row r="42" spans="1:7" x14ac:dyDescent="0.25">
      <c r="A42" s="8" t="s">
        <v>201</v>
      </c>
      <c r="B42" s="9" t="s">
        <v>223</v>
      </c>
      <c r="C42" s="8" t="s">
        <v>224</v>
      </c>
      <c r="D42" s="10">
        <v>950</v>
      </c>
      <c r="E42" s="10">
        <v>950</v>
      </c>
      <c r="F42" s="10">
        <f t="shared" si="0"/>
        <v>0</v>
      </c>
      <c r="G42" s="11">
        <f t="shared" si="1"/>
        <v>0</v>
      </c>
    </row>
    <row r="43" spans="1:7" x14ac:dyDescent="0.25">
      <c r="A43" s="8" t="s">
        <v>201</v>
      </c>
      <c r="B43" s="9" t="s">
        <v>143</v>
      </c>
      <c r="C43" s="8" t="s">
        <v>144</v>
      </c>
      <c r="D43" s="10">
        <v>43236</v>
      </c>
      <c r="E43" s="10">
        <v>43285</v>
      </c>
      <c r="F43" s="10">
        <f t="shared" si="0"/>
        <v>49</v>
      </c>
      <c r="G43" s="11">
        <f t="shared" si="1"/>
        <v>1.1333148302340643E-3</v>
      </c>
    </row>
    <row r="44" spans="1:7" x14ac:dyDescent="0.25">
      <c r="A44" s="8" t="s">
        <v>201</v>
      </c>
      <c r="B44" s="9" t="s">
        <v>145</v>
      </c>
      <c r="C44" s="8" t="s">
        <v>146</v>
      </c>
      <c r="D44" s="10">
        <v>854.25</v>
      </c>
      <c r="E44" s="10">
        <v>911.2</v>
      </c>
      <c r="F44" s="10">
        <f t="shared" si="0"/>
        <v>56.950000000000045</v>
      </c>
      <c r="G44" s="11">
        <f t="shared" si="1"/>
        <v>6.6666666666666721E-2</v>
      </c>
    </row>
    <row r="45" spans="1:7" x14ac:dyDescent="0.25">
      <c r="A45" s="8" t="s">
        <v>201</v>
      </c>
      <c r="B45" s="9" t="s">
        <v>147</v>
      </c>
      <c r="C45" s="8" t="s">
        <v>148</v>
      </c>
      <c r="D45" s="10">
        <v>8400</v>
      </c>
      <c r="E45" s="10">
        <v>8500</v>
      </c>
      <c r="F45" s="10">
        <f t="shared" si="0"/>
        <v>100</v>
      </c>
      <c r="G45" s="11">
        <f t="shared" si="1"/>
        <v>1.1904761904761904E-2</v>
      </c>
    </row>
    <row r="46" spans="1:7" x14ac:dyDescent="0.25">
      <c r="A46" s="8" t="s">
        <v>201</v>
      </c>
      <c r="B46" s="9" t="s">
        <v>151</v>
      </c>
      <c r="C46" s="8" t="s">
        <v>152</v>
      </c>
      <c r="D46" s="10">
        <v>5110</v>
      </c>
      <c r="E46" s="10">
        <v>5180</v>
      </c>
      <c r="F46" s="10">
        <f t="shared" si="0"/>
        <v>70</v>
      </c>
      <c r="G46" s="11">
        <f t="shared" si="1"/>
        <v>1.3698630136986301E-2</v>
      </c>
    </row>
    <row r="47" spans="1:7" x14ac:dyDescent="0.25">
      <c r="A47" s="8" t="s">
        <v>201</v>
      </c>
      <c r="B47" s="9" t="s">
        <v>153</v>
      </c>
      <c r="C47" s="8" t="s">
        <v>154</v>
      </c>
      <c r="D47" s="10">
        <v>475</v>
      </c>
      <c r="E47" s="10">
        <v>485</v>
      </c>
      <c r="F47" s="10">
        <f t="shared" si="0"/>
        <v>10</v>
      </c>
      <c r="G47" s="11">
        <f t="shared" si="1"/>
        <v>2.1052631578947368E-2</v>
      </c>
    </row>
    <row r="48" spans="1:7" x14ac:dyDescent="0.25">
      <c r="A48" s="8" t="s">
        <v>201</v>
      </c>
      <c r="B48" s="9" t="s">
        <v>155</v>
      </c>
      <c r="C48" s="8" t="s">
        <v>156</v>
      </c>
      <c r="D48" s="10">
        <v>400</v>
      </c>
      <c r="E48" s="10">
        <v>410</v>
      </c>
      <c r="F48" s="10">
        <f t="shared" si="0"/>
        <v>10</v>
      </c>
      <c r="G48" s="11">
        <f t="shared" si="1"/>
        <v>2.5000000000000001E-2</v>
      </c>
    </row>
    <row r="49" spans="1:7" x14ac:dyDescent="0.25">
      <c r="A49" s="8" t="s">
        <v>201</v>
      </c>
      <c r="B49" s="9" t="s">
        <v>157</v>
      </c>
      <c r="C49" s="8" t="s">
        <v>158</v>
      </c>
      <c r="D49" s="10">
        <v>4530</v>
      </c>
      <c r="E49" s="10">
        <v>4620.5999999999995</v>
      </c>
      <c r="F49" s="10">
        <f t="shared" si="0"/>
        <v>90.599999999999454</v>
      </c>
      <c r="G49" s="11">
        <f t="shared" si="1"/>
        <v>1.9999999999999879E-2</v>
      </c>
    </row>
    <row r="50" spans="1:7" x14ac:dyDescent="0.25">
      <c r="A50" s="8" t="s">
        <v>201</v>
      </c>
      <c r="B50" s="9" t="s">
        <v>195</v>
      </c>
      <c r="C50" s="8" t="s">
        <v>196</v>
      </c>
      <c r="D50" s="10">
        <v>900</v>
      </c>
      <c r="E50" s="10">
        <v>1000</v>
      </c>
      <c r="F50" s="10">
        <f t="shared" si="0"/>
        <v>100</v>
      </c>
      <c r="G50" s="11">
        <f t="shared" si="1"/>
        <v>0.1111111111111111</v>
      </c>
    </row>
    <row r="51" spans="1:7" x14ac:dyDescent="0.25">
      <c r="A51" s="8" t="s">
        <v>201</v>
      </c>
      <c r="B51" s="9" t="s">
        <v>225</v>
      </c>
      <c r="C51" s="8" t="s">
        <v>226</v>
      </c>
      <c r="D51" s="10">
        <v>1963.65</v>
      </c>
      <c r="E51" s="10">
        <v>1998.0138750000003</v>
      </c>
      <c r="F51" s="10">
        <f t="shared" si="0"/>
        <v>34.363875000000235</v>
      </c>
      <c r="G51" s="11">
        <f t="shared" si="1"/>
        <v>1.750000000000012E-2</v>
      </c>
    </row>
    <row r="52" spans="1:7" x14ac:dyDescent="0.25">
      <c r="A52" s="8" t="s">
        <v>201</v>
      </c>
      <c r="B52" s="9" t="s">
        <v>227</v>
      </c>
      <c r="C52" s="8" t="s">
        <v>228</v>
      </c>
      <c r="D52" s="10">
        <v>900</v>
      </c>
      <c r="E52" s="10">
        <v>900</v>
      </c>
      <c r="F52" s="10">
        <f t="shared" si="0"/>
        <v>0</v>
      </c>
      <c r="G52" s="11">
        <f t="shared" si="1"/>
        <v>0</v>
      </c>
    </row>
    <row r="53" spans="1:7" x14ac:dyDescent="0.25">
      <c r="A53" s="8" t="s">
        <v>201</v>
      </c>
      <c r="B53" s="9" t="s">
        <v>229</v>
      </c>
      <c r="C53" s="8" t="s">
        <v>230</v>
      </c>
      <c r="D53" s="10">
        <v>3000</v>
      </c>
      <c r="E53" s="10">
        <v>3100</v>
      </c>
      <c r="F53" s="10">
        <f t="shared" si="0"/>
        <v>100</v>
      </c>
      <c r="G53" s="11">
        <f t="shared" si="1"/>
        <v>3.3333333333333333E-2</v>
      </c>
    </row>
    <row r="54" spans="1:7" x14ac:dyDescent="0.25">
      <c r="A54" s="8" t="s">
        <v>201</v>
      </c>
      <c r="B54" s="9" t="s">
        <v>231</v>
      </c>
      <c r="C54" s="8" t="s">
        <v>232</v>
      </c>
      <c r="D54" s="10">
        <v>3500</v>
      </c>
      <c r="E54" s="10">
        <v>3500</v>
      </c>
      <c r="F54" s="10">
        <f t="shared" si="0"/>
        <v>0</v>
      </c>
      <c r="G54" s="11">
        <f t="shared" si="1"/>
        <v>0</v>
      </c>
    </row>
    <row r="55" spans="1:7" x14ac:dyDescent="0.25">
      <c r="A55" s="8" t="s">
        <v>201</v>
      </c>
      <c r="B55" s="9" t="s">
        <v>233</v>
      </c>
      <c r="C55" s="8" t="s">
        <v>234</v>
      </c>
      <c r="D55" s="10">
        <v>300</v>
      </c>
      <c r="E55" s="10">
        <v>400</v>
      </c>
      <c r="F55" s="10">
        <f t="shared" si="0"/>
        <v>100</v>
      </c>
      <c r="G55" s="11">
        <f t="shared" si="1"/>
        <v>0.33333333333333331</v>
      </c>
    </row>
    <row r="56" spans="1:7" x14ac:dyDescent="0.25">
      <c r="A56" s="8" t="s">
        <v>201</v>
      </c>
      <c r="B56" s="9" t="s">
        <v>235</v>
      </c>
      <c r="C56" s="8" t="s">
        <v>236</v>
      </c>
      <c r="D56" s="10">
        <v>300</v>
      </c>
      <c r="E56" s="10">
        <v>300</v>
      </c>
      <c r="F56" s="10">
        <f t="shared" si="0"/>
        <v>0</v>
      </c>
      <c r="G56" s="11">
        <f t="shared" si="1"/>
        <v>0</v>
      </c>
    </row>
    <row r="57" spans="1:7" x14ac:dyDescent="0.25">
      <c r="A57" s="8" t="s">
        <v>201</v>
      </c>
      <c r="B57" s="9" t="s">
        <v>86</v>
      </c>
      <c r="C57" s="8" t="s">
        <v>87</v>
      </c>
      <c r="D57" s="10">
        <v>8650</v>
      </c>
      <c r="E57" s="10">
        <v>8900</v>
      </c>
      <c r="F57" s="10">
        <f t="shared" si="0"/>
        <v>250</v>
      </c>
      <c r="G57" s="11">
        <f t="shared" si="1"/>
        <v>2.8901734104046242E-2</v>
      </c>
    </row>
    <row r="58" spans="1:7" x14ac:dyDescent="0.25">
      <c r="A58" s="8" t="s">
        <v>201</v>
      </c>
      <c r="B58" s="9" t="s">
        <v>88</v>
      </c>
      <c r="C58" s="8" t="s">
        <v>89</v>
      </c>
      <c r="D58" s="10">
        <v>41992.89</v>
      </c>
      <c r="E58" s="10">
        <v>42067.040000000001</v>
      </c>
      <c r="F58" s="10">
        <f t="shared" si="0"/>
        <v>74.150000000001455</v>
      </c>
      <c r="G58" s="11">
        <f t="shared" si="1"/>
        <v>1.7657751109771548E-3</v>
      </c>
    </row>
    <row r="59" spans="1:7" x14ac:dyDescent="0.25">
      <c r="A59" s="8" t="s">
        <v>201</v>
      </c>
      <c r="B59" s="9" t="s">
        <v>90</v>
      </c>
      <c r="C59" s="8" t="s">
        <v>91</v>
      </c>
      <c r="D59" s="10">
        <v>9972.2999999999993</v>
      </c>
      <c r="E59" s="10">
        <v>10176.86</v>
      </c>
      <c r="F59" s="10">
        <f t="shared" si="0"/>
        <v>204.56000000000131</v>
      </c>
      <c r="G59" s="11">
        <f t="shared" si="1"/>
        <v>2.0512820512820645E-2</v>
      </c>
    </row>
    <row r="60" spans="1:7" x14ac:dyDescent="0.25">
      <c r="A60" s="8" t="s">
        <v>201</v>
      </c>
      <c r="B60" s="9" t="s">
        <v>92</v>
      </c>
      <c r="C60" s="8" t="s">
        <v>93</v>
      </c>
      <c r="D60" s="10">
        <v>3570</v>
      </c>
      <c r="E60" s="10">
        <v>3650</v>
      </c>
      <c r="F60" s="10">
        <f t="shared" si="0"/>
        <v>80</v>
      </c>
      <c r="G60" s="11">
        <f t="shared" si="1"/>
        <v>2.2408963585434174E-2</v>
      </c>
    </row>
    <row r="61" spans="1:7" x14ac:dyDescent="0.25">
      <c r="A61" s="8" t="s">
        <v>201</v>
      </c>
      <c r="B61" s="9" t="s">
        <v>237</v>
      </c>
      <c r="C61" s="8" t="s">
        <v>238</v>
      </c>
      <c r="D61" s="10">
        <v>4610</v>
      </c>
      <c r="E61" s="10">
        <v>4700</v>
      </c>
      <c r="F61" s="10">
        <f t="shared" si="0"/>
        <v>90</v>
      </c>
      <c r="G61" s="11">
        <f t="shared" si="1"/>
        <v>1.9522776572668113E-2</v>
      </c>
    </row>
    <row r="62" spans="1:7" x14ac:dyDescent="0.25">
      <c r="A62" s="8" t="s">
        <v>201</v>
      </c>
      <c r="B62" s="9" t="s">
        <v>197</v>
      </c>
      <c r="C62" s="8" t="s">
        <v>198</v>
      </c>
      <c r="D62" s="10">
        <v>12555</v>
      </c>
      <c r="E62" s="10">
        <v>12800</v>
      </c>
      <c r="F62" s="10">
        <f t="shared" si="0"/>
        <v>245</v>
      </c>
      <c r="G62" s="11">
        <f t="shared" si="1"/>
        <v>1.9514137793707687E-2</v>
      </c>
    </row>
    <row r="63" spans="1:7" x14ac:dyDescent="0.25">
      <c r="A63" s="8" t="s">
        <v>201</v>
      </c>
      <c r="B63" s="9" t="s">
        <v>102</v>
      </c>
      <c r="C63" s="8" t="s">
        <v>103</v>
      </c>
      <c r="D63" s="10">
        <v>46687.5</v>
      </c>
      <c r="E63" s="10">
        <v>47932.5</v>
      </c>
      <c r="F63" s="10">
        <f t="shared" si="0"/>
        <v>1245</v>
      </c>
      <c r="G63" s="11">
        <f t="shared" si="1"/>
        <v>2.6666666666666668E-2</v>
      </c>
    </row>
    <row r="64" spans="1:7" x14ac:dyDescent="0.25">
      <c r="A64" s="8" t="s">
        <v>201</v>
      </c>
      <c r="B64" s="9" t="s">
        <v>104</v>
      </c>
      <c r="C64" s="8" t="s">
        <v>29</v>
      </c>
      <c r="D64" s="10">
        <v>17750.25</v>
      </c>
      <c r="E64" s="10">
        <v>22415</v>
      </c>
      <c r="F64" s="10">
        <f t="shared" si="0"/>
        <v>4664.75</v>
      </c>
      <c r="G64" s="11">
        <f t="shared" si="1"/>
        <v>0.2627991155054154</v>
      </c>
    </row>
    <row r="65" spans="1:7" x14ac:dyDescent="0.25">
      <c r="A65" s="8" t="s">
        <v>201</v>
      </c>
      <c r="B65" s="9" t="s">
        <v>105</v>
      </c>
      <c r="C65" s="8" t="s">
        <v>106</v>
      </c>
      <c r="D65" s="10">
        <v>610</v>
      </c>
      <c r="E65" s="10">
        <v>622</v>
      </c>
      <c r="F65" s="10">
        <f t="shared" si="0"/>
        <v>12</v>
      </c>
      <c r="G65" s="11">
        <f t="shared" si="1"/>
        <v>1.9672131147540985E-2</v>
      </c>
    </row>
    <row r="66" spans="1:7" x14ac:dyDescent="0.25">
      <c r="A66" s="8" t="s">
        <v>201</v>
      </c>
      <c r="B66" s="9" t="s">
        <v>239</v>
      </c>
      <c r="C66" s="8" t="s">
        <v>240</v>
      </c>
      <c r="D66" s="10">
        <v>186</v>
      </c>
      <c r="E66" s="10">
        <v>186</v>
      </c>
      <c r="F66" s="10">
        <f t="shared" si="0"/>
        <v>0</v>
      </c>
      <c r="G66" s="11">
        <f t="shared" si="1"/>
        <v>0</v>
      </c>
    </row>
    <row r="67" spans="1:7" x14ac:dyDescent="0.25">
      <c r="A67" s="8" t="s">
        <v>201</v>
      </c>
      <c r="B67" s="9" t="s">
        <v>113</v>
      </c>
      <c r="C67" s="8" t="s">
        <v>114</v>
      </c>
      <c r="D67" s="10">
        <v>6300</v>
      </c>
      <c r="E67" s="10">
        <v>6425</v>
      </c>
      <c r="F67" s="10">
        <f t="shared" si="0"/>
        <v>125</v>
      </c>
      <c r="G67" s="11">
        <f t="shared" si="1"/>
        <v>1.984126984126984E-2</v>
      </c>
    </row>
    <row r="68" spans="1:7" x14ac:dyDescent="0.25">
      <c r="A68" s="8" t="s">
        <v>201</v>
      </c>
      <c r="B68" s="9" t="s">
        <v>115</v>
      </c>
      <c r="C68" s="8" t="s">
        <v>15</v>
      </c>
      <c r="D68" s="10">
        <v>10790.54</v>
      </c>
      <c r="E68" s="10">
        <v>10683.35</v>
      </c>
      <c r="F68" s="10">
        <f t="shared" si="0"/>
        <v>-107.19000000000051</v>
      </c>
      <c r="G68" s="11">
        <f t="shared" si="1"/>
        <v>-9.9337011864096235E-3</v>
      </c>
    </row>
    <row r="69" spans="1:7" x14ac:dyDescent="0.25">
      <c r="A69" s="8" t="s">
        <v>201</v>
      </c>
      <c r="B69" s="9" t="s">
        <v>116</v>
      </c>
      <c r="C69" s="8" t="s">
        <v>117</v>
      </c>
      <c r="D69" s="10">
        <v>0</v>
      </c>
      <c r="E69" s="10">
        <v>500</v>
      </c>
      <c r="F69" s="10">
        <f t="shared" si="0"/>
        <v>500</v>
      </c>
      <c r="G69" s="11" t="str">
        <f t="shared" si="1"/>
        <v/>
      </c>
    </row>
    <row r="70" spans="1:7" x14ac:dyDescent="0.25">
      <c r="A70" s="8" t="s">
        <v>201</v>
      </c>
      <c r="B70" s="9" t="s">
        <v>179</v>
      </c>
      <c r="C70" s="8" t="s">
        <v>180</v>
      </c>
      <c r="D70" s="10">
        <v>2829.4</v>
      </c>
      <c r="E70" s="10">
        <v>2859.5</v>
      </c>
      <c r="F70" s="10">
        <f t="shared" ref="F70:F72" si="2">E70-D70</f>
        <v>30.099999999999909</v>
      </c>
      <c r="G70" s="11">
        <f t="shared" ref="G70:G72" si="3">IF(ISERROR(F70/D70),"",F70/D70)</f>
        <v>1.0638297872340392E-2</v>
      </c>
    </row>
    <row r="71" spans="1:7" x14ac:dyDescent="0.25">
      <c r="A71" s="8" t="s">
        <v>201</v>
      </c>
      <c r="B71" s="9" t="s">
        <v>181</v>
      </c>
      <c r="C71" s="8" t="s">
        <v>182</v>
      </c>
      <c r="D71" s="10">
        <v>5947</v>
      </c>
      <c r="E71" s="10">
        <v>6040.9000000000005</v>
      </c>
      <c r="F71" s="10">
        <f t="shared" si="2"/>
        <v>93.900000000000546</v>
      </c>
      <c r="G71" s="11">
        <f t="shared" si="3"/>
        <v>1.5789473684210617E-2</v>
      </c>
    </row>
    <row r="72" spans="1:7" x14ac:dyDescent="0.25">
      <c r="A72" s="8" t="s">
        <v>201</v>
      </c>
      <c r="B72" s="9" t="s">
        <v>199</v>
      </c>
      <c r="C72" s="8" t="s">
        <v>200</v>
      </c>
      <c r="D72" s="10">
        <v>1500</v>
      </c>
      <c r="E72" s="10">
        <v>1625</v>
      </c>
      <c r="F72" s="10">
        <f t="shared" si="2"/>
        <v>125</v>
      </c>
      <c r="G72" s="11">
        <f t="shared" si="3"/>
        <v>8.3333333333333329E-2</v>
      </c>
    </row>
    <row r="73" spans="1:7" x14ac:dyDescent="0.25">
      <c r="A73" s="8"/>
    </row>
  </sheetData>
  <mergeCells count="1">
    <mergeCell ref="A2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opLeftCell="A53" workbookViewId="0">
      <selection activeCell="E56" sqref="E56"/>
    </sheetView>
  </sheetViews>
  <sheetFormatPr defaultRowHeight="15" x14ac:dyDescent="0.25"/>
  <cols>
    <col min="1" max="1" width="19.5703125" customWidth="1"/>
    <col min="2" max="2" width="24.5703125" customWidth="1"/>
    <col min="3" max="3" width="46.28515625" customWidth="1"/>
    <col min="4" max="4" width="21.42578125" customWidth="1"/>
    <col min="5" max="5" width="19.28515625" customWidth="1"/>
    <col min="6" max="6" width="16.28515625" customWidth="1"/>
    <col min="7" max="7" width="15.7109375" customWidth="1"/>
  </cols>
  <sheetData>
    <row r="1" spans="1:7" ht="15.75" thickBot="1" x14ac:dyDescent="0.3">
      <c r="A1" s="12" t="s">
        <v>119</v>
      </c>
      <c r="B1" s="13"/>
      <c r="G1" s="1"/>
    </row>
    <row r="2" spans="1:7" ht="15.75" thickBot="1" x14ac:dyDescent="0.3">
      <c r="A2" s="21" t="s">
        <v>264</v>
      </c>
      <c r="B2" s="22"/>
      <c r="C2" s="23"/>
      <c r="G2" s="1"/>
    </row>
    <row r="3" spans="1:7" ht="19.5" thickBot="1" x14ac:dyDescent="0.35">
      <c r="A3" s="24"/>
      <c r="B3" s="25"/>
      <c r="C3" s="26"/>
      <c r="D3" s="2" t="s">
        <v>0</v>
      </c>
      <c r="E3" s="2" t="s">
        <v>1</v>
      </c>
      <c r="F3" s="2" t="s">
        <v>2</v>
      </c>
      <c r="G3" s="3" t="s">
        <v>3</v>
      </c>
    </row>
    <row r="4" spans="1:7" ht="18.75" x14ac:dyDescent="0.3">
      <c r="A4" s="24"/>
      <c r="B4" s="25"/>
      <c r="C4" s="26"/>
      <c r="D4" s="4">
        <f>SUBTOTAL(9,D6:D4887)</f>
        <v>284084.03000000003</v>
      </c>
      <c r="E4" s="4">
        <f>SUBTOTAL(9,E6:E4887)</f>
        <v>287787.82980000012</v>
      </c>
      <c r="F4" s="4">
        <f>SUBTOTAL(9,F6:F4887)</f>
        <v>3703.7997999999989</v>
      </c>
      <c r="G4" s="5">
        <f>F4/D4</f>
        <v>1.3037690995864845E-2</v>
      </c>
    </row>
    <row r="5" spans="1:7" x14ac:dyDescent="0.25">
      <c r="A5" s="6" t="s">
        <v>4</v>
      </c>
      <c r="B5" s="7" t="s">
        <v>5</v>
      </c>
      <c r="C5" s="6" t="s">
        <v>6</v>
      </c>
      <c r="D5" s="6" t="s">
        <v>7</v>
      </c>
      <c r="E5" s="6" t="s">
        <v>8</v>
      </c>
      <c r="F5" s="6" t="s">
        <v>2</v>
      </c>
      <c r="G5" s="7" t="s">
        <v>9</v>
      </c>
    </row>
    <row r="6" spans="1:7" x14ac:dyDescent="0.25">
      <c r="A6" s="8" t="s">
        <v>265</v>
      </c>
      <c r="B6" s="9">
        <v>535.005</v>
      </c>
      <c r="C6" s="8" t="s">
        <v>203</v>
      </c>
      <c r="D6" s="10">
        <v>4000</v>
      </c>
      <c r="E6" s="10">
        <v>4100</v>
      </c>
      <c r="F6" s="10">
        <f t="shared" ref="F6:F69" si="0">E6-D6</f>
        <v>100</v>
      </c>
      <c r="G6" s="11">
        <f t="shared" ref="G6:G69" si="1">IF(ISERROR(F6/D6),"",F6/D6)</f>
        <v>2.5000000000000001E-2</v>
      </c>
    </row>
    <row r="7" spans="1:7" x14ac:dyDescent="0.25">
      <c r="A7" s="8" t="s">
        <v>265</v>
      </c>
      <c r="B7" s="9" t="s">
        <v>204</v>
      </c>
      <c r="C7" s="8" t="s">
        <v>19</v>
      </c>
      <c r="D7" s="10">
        <v>432</v>
      </c>
      <c r="E7" s="10">
        <v>440.64</v>
      </c>
      <c r="F7" s="10">
        <f t="shared" si="0"/>
        <v>8.6399999999999864</v>
      </c>
      <c r="G7" s="11">
        <f t="shared" si="1"/>
        <v>1.9999999999999969E-2</v>
      </c>
    </row>
    <row r="8" spans="1:7" x14ac:dyDescent="0.25">
      <c r="A8" s="8" t="s">
        <v>265</v>
      </c>
      <c r="B8" s="9" t="s">
        <v>242</v>
      </c>
      <c r="C8" s="8" t="s">
        <v>243</v>
      </c>
      <c r="D8" s="10">
        <v>2000</v>
      </c>
      <c r="E8" s="10">
        <v>2000</v>
      </c>
      <c r="F8" s="10">
        <f t="shared" si="0"/>
        <v>0</v>
      </c>
      <c r="G8" s="11">
        <f t="shared" si="1"/>
        <v>0</v>
      </c>
    </row>
    <row r="9" spans="1:7" x14ac:dyDescent="0.25">
      <c r="A9" s="8" t="s">
        <v>265</v>
      </c>
      <c r="B9" s="9" t="s">
        <v>244</v>
      </c>
      <c r="C9" s="8" t="s">
        <v>245</v>
      </c>
      <c r="D9" s="10">
        <v>2200</v>
      </c>
      <c r="E9" s="10">
        <v>820</v>
      </c>
      <c r="F9" s="10">
        <f t="shared" si="0"/>
        <v>-1380</v>
      </c>
      <c r="G9" s="11">
        <f t="shared" si="1"/>
        <v>-0.62727272727272732</v>
      </c>
    </row>
    <row r="10" spans="1:7" x14ac:dyDescent="0.25">
      <c r="A10" s="8" t="s">
        <v>265</v>
      </c>
      <c r="B10" s="9" t="s">
        <v>207</v>
      </c>
      <c r="C10" s="8" t="s">
        <v>208</v>
      </c>
      <c r="D10" s="10">
        <v>3175</v>
      </c>
      <c r="E10" s="10">
        <v>3200</v>
      </c>
      <c r="F10" s="10">
        <f t="shared" si="0"/>
        <v>25</v>
      </c>
      <c r="G10" s="11">
        <f t="shared" si="1"/>
        <v>7.874015748031496E-3</v>
      </c>
    </row>
    <row r="11" spans="1:7" x14ac:dyDescent="0.25">
      <c r="A11" s="8" t="s">
        <v>265</v>
      </c>
      <c r="B11" s="9" t="s">
        <v>209</v>
      </c>
      <c r="C11" s="8" t="s">
        <v>210</v>
      </c>
      <c r="D11" s="10">
        <v>6000</v>
      </c>
      <c r="E11" s="10">
        <v>6120</v>
      </c>
      <c r="F11" s="10">
        <f t="shared" si="0"/>
        <v>120</v>
      </c>
      <c r="G11" s="11">
        <f t="shared" si="1"/>
        <v>0.02</v>
      </c>
    </row>
    <row r="12" spans="1:7" x14ac:dyDescent="0.25">
      <c r="A12" s="8" t="s">
        <v>265</v>
      </c>
      <c r="B12" s="9" t="s">
        <v>211</v>
      </c>
      <c r="C12" s="8" t="s">
        <v>212</v>
      </c>
      <c r="D12" s="10">
        <v>998.13</v>
      </c>
      <c r="E12" s="10">
        <v>1018.5</v>
      </c>
      <c r="F12" s="10">
        <f t="shared" si="0"/>
        <v>20.370000000000005</v>
      </c>
      <c r="G12" s="11">
        <f t="shared" si="1"/>
        <v>2.0408163265306128E-2</v>
      </c>
    </row>
    <row r="13" spans="1:7" x14ac:dyDescent="0.25">
      <c r="A13" s="8" t="s">
        <v>265</v>
      </c>
      <c r="B13" s="9" t="s">
        <v>213</v>
      </c>
      <c r="C13" s="8" t="s">
        <v>214</v>
      </c>
      <c r="D13" s="10">
        <v>270</v>
      </c>
      <c r="E13" s="10">
        <v>270</v>
      </c>
      <c r="F13" s="10">
        <f t="shared" si="0"/>
        <v>0</v>
      </c>
      <c r="G13" s="11">
        <f t="shared" si="1"/>
        <v>0</v>
      </c>
    </row>
    <row r="14" spans="1:7" x14ac:dyDescent="0.25">
      <c r="A14" s="8" t="s">
        <v>265</v>
      </c>
      <c r="B14" s="9" t="s">
        <v>219</v>
      </c>
      <c r="C14" s="8" t="s">
        <v>220</v>
      </c>
      <c r="D14" s="10">
        <v>21900</v>
      </c>
      <c r="E14" s="10">
        <v>22415</v>
      </c>
      <c r="F14" s="10">
        <f t="shared" si="0"/>
        <v>515</v>
      </c>
      <c r="G14" s="11">
        <f t="shared" si="1"/>
        <v>2.3515981735159817E-2</v>
      </c>
    </row>
    <row r="15" spans="1:7" x14ac:dyDescent="0.25">
      <c r="A15" s="8" t="s">
        <v>265</v>
      </c>
      <c r="B15" s="9" t="s">
        <v>12</v>
      </c>
      <c r="C15" s="8" t="s">
        <v>13</v>
      </c>
      <c r="D15" s="10">
        <v>1100</v>
      </c>
      <c r="E15" s="10">
        <v>1125</v>
      </c>
      <c r="F15" s="10">
        <f t="shared" si="0"/>
        <v>25</v>
      </c>
      <c r="G15" s="11">
        <f t="shared" si="1"/>
        <v>2.2727272727272728E-2</v>
      </c>
    </row>
    <row r="16" spans="1:7" x14ac:dyDescent="0.25">
      <c r="A16" s="8" t="s">
        <v>265</v>
      </c>
      <c r="B16" s="9" t="s">
        <v>14</v>
      </c>
      <c r="C16" s="8" t="s">
        <v>15</v>
      </c>
      <c r="D16" s="10">
        <v>1955.52</v>
      </c>
      <c r="E16" s="10">
        <v>1996.26</v>
      </c>
      <c r="F16" s="10">
        <f t="shared" si="0"/>
        <v>40.740000000000009</v>
      </c>
      <c r="G16" s="11">
        <f t="shared" si="1"/>
        <v>2.0833333333333339E-2</v>
      </c>
    </row>
    <row r="17" spans="1:7" x14ac:dyDescent="0.25">
      <c r="A17" s="8" t="s">
        <v>265</v>
      </c>
      <c r="B17" s="9" t="s">
        <v>120</v>
      </c>
      <c r="C17" s="8" t="s">
        <v>121</v>
      </c>
      <c r="D17" s="10">
        <v>3068.99</v>
      </c>
      <c r="E17" s="10">
        <v>3130.3697999999999</v>
      </c>
      <c r="F17" s="10">
        <f t="shared" si="0"/>
        <v>61.379800000000159</v>
      </c>
      <c r="G17" s="11">
        <f t="shared" si="1"/>
        <v>2.0000000000000052E-2</v>
      </c>
    </row>
    <row r="18" spans="1:7" x14ac:dyDescent="0.25">
      <c r="A18" s="8" t="s">
        <v>265</v>
      </c>
      <c r="B18" s="9" t="s">
        <v>16</v>
      </c>
      <c r="C18" s="8" t="s">
        <v>17</v>
      </c>
      <c r="D18" s="10">
        <v>424</v>
      </c>
      <c r="E18" s="10">
        <v>432.48</v>
      </c>
      <c r="F18" s="10">
        <f t="shared" si="0"/>
        <v>8.4800000000000182</v>
      </c>
      <c r="G18" s="11">
        <f t="shared" si="1"/>
        <v>2.0000000000000042E-2</v>
      </c>
    </row>
    <row r="19" spans="1:7" x14ac:dyDescent="0.25">
      <c r="A19" s="8" t="s">
        <v>265</v>
      </c>
      <c r="B19" s="9" t="s">
        <v>246</v>
      </c>
      <c r="C19" s="8" t="s">
        <v>247</v>
      </c>
      <c r="D19" s="10">
        <v>800</v>
      </c>
      <c r="E19" s="10">
        <v>820</v>
      </c>
      <c r="F19" s="10">
        <f t="shared" si="0"/>
        <v>20</v>
      </c>
      <c r="G19" s="11">
        <f t="shared" si="1"/>
        <v>2.5000000000000001E-2</v>
      </c>
    </row>
    <row r="20" spans="1:7" x14ac:dyDescent="0.25">
      <c r="A20" s="8" t="s">
        <v>265</v>
      </c>
      <c r="B20" s="9" t="s">
        <v>18</v>
      </c>
      <c r="C20" s="8" t="s">
        <v>19</v>
      </c>
      <c r="D20" s="10">
        <v>2400</v>
      </c>
      <c r="E20" s="10">
        <v>2460</v>
      </c>
      <c r="F20" s="10">
        <f t="shared" si="0"/>
        <v>60</v>
      </c>
      <c r="G20" s="11">
        <f t="shared" si="1"/>
        <v>2.5000000000000001E-2</v>
      </c>
    </row>
    <row r="21" spans="1:7" x14ac:dyDescent="0.25">
      <c r="A21" s="8" t="s">
        <v>265</v>
      </c>
      <c r="B21" s="9" t="s">
        <v>20</v>
      </c>
      <c r="C21" s="8" t="s">
        <v>21</v>
      </c>
      <c r="D21" s="10">
        <v>800</v>
      </c>
      <c r="E21" s="10">
        <v>820</v>
      </c>
      <c r="F21" s="10">
        <f t="shared" si="0"/>
        <v>20</v>
      </c>
      <c r="G21" s="11">
        <f t="shared" si="1"/>
        <v>2.5000000000000001E-2</v>
      </c>
    </row>
    <row r="22" spans="1:7" x14ac:dyDescent="0.25">
      <c r="A22" s="8" t="s">
        <v>265</v>
      </c>
      <c r="B22" s="9" t="s">
        <v>248</v>
      </c>
      <c r="C22" s="8" t="s">
        <v>249</v>
      </c>
      <c r="D22" s="10">
        <v>1750</v>
      </c>
      <c r="E22" s="10">
        <v>2000</v>
      </c>
      <c r="F22" s="10">
        <f t="shared" si="0"/>
        <v>250</v>
      </c>
      <c r="G22" s="11">
        <f t="shared" si="1"/>
        <v>0.14285714285714285</v>
      </c>
    </row>
    <row r="23" spans="1:7" x14ac:dyDescent="0.25">
      <c r="A23" s="8" t="s">
        <v>265</v>
      </c>
      <c r="B23" s="9" t="s">
        <v>22</v>
      </c>
      <c r="C23" s="8" t="s">
        <v>23</v>
      </c>
      <c r="D23" s="10">
        <v>3870.3</v>
      </c>
      <c r="E23" s="10">
        <v>3951.7799999999997</v>
      </c>
      <c r="F23" s="10">
        <f t="shared" si="0"/>
        <v>81.479999999999563</v>
      </c>
      <c r="G23" s="11">
        <f t="shared" si="1"/>
        <v>2.1052631578947253E-2</v>
      </c>
    </row>
    <row r="24" spans="1:7" x14ac:dyDescent="0.25">
      <c r="A24" s="8" t="s">
        <v>265</v>
      </c>
      <c r="B24" s="9" t="s">
        <v>24</v>
      </c>
      <c r="C24" s="8" t="s">
        <v>25</v>
      </c>
      <c r="D24" s="10">
        <v>475</v>
      </c>
      <c r="E24" s="10">
        <v>475</v>
      </c>
      <c r="F24" s="10">
        <f t="shared" si="0"/>
        <v>0</v>
      </c>
      <c r="G24" s="11">
        <f t="shared" si="1"/>
        <v>0</v>
      </c>
    </row>
    <row r="25" spans="1:7" x14ac:dyDescent="0.25">
      <c r="A25" s="8" t="s">
        <v>265</v>
      </c>
      <c r="B25" s="9" t="s">
        <v>26</v>
      </c>
      <c r="C25" s="8" t="s">
        <v>27</v>
      </c>
      <c r="D25" s="10">
        <v>200</v>
      </c>
      <c r="E25" s="10">
        <v>200</v>
      </c>
      <c r="F25" s="10">
        <f t="shared" si="0"/>
        <v>0</v>
      </c>
      <c r="G25" s="11">
        <f t="shared" si="1"/>
        <v>0</v>
      </c>
    </row>
    <row r="26" spans="1:7" x14ac:dyDescent="0.25">
      <c r="A26" s="8" t="s">
        <v>265</v>
      </c>
      <c r="B26" s="9" t="s">
        <v>28</v>
      </c>
      <c r="C26" s="8" t="s">
        <v>29</v>
      </c>
      <c r="D26" s="10">
        <v>65925</v>
      </c>
      <c r="E26" s="10">
        <v>67245</v>
      </c>
      <c r="F26" s="10">
        <f t="shared" si="0"/>
        <v>1320</v>
      </c>
      <c r="G26" s="11">
        <f t="shared" si="1"/>
        <v>2.0022753128555178E-2</v>
      </c>
    </row>
    <row r="27" spans="1:7" x14ac:dyDescent="0.25">
      <c r="A27" s="8" t="s">
        <v>265</v>
      </c>
      <c r="B27" s="9" t="s">
        <v>30</v>
      </c>
      <c r="C27" s="8" t="s">
        <v>31</v>
      </c>
      <c r="D27" s="10">
        <v>7062</v>
      </c>
      <c r="E27" s="10">
        <v>7080</v>
      </c>
      <c r="F27" s="10">
        <f t="shared" si="0"/>
        <v>18</v>
      </c>
      <c r="G27" s="11">
        <f t="shared" si="1"/>
        <v>2.5488530161427358E-3</v>
      </c>
    </row>
    <row r="28" spans="1:7" x14ac:dyDescent="0.25">
      <c r="A28" s="8" t="s">
        <v>265</v>
      </c>
      <c r="B28" s="9" t="s">
        <v>32</v>
      </c>
      <c r="C28" s="8" t="s">
        <v>33</v>
      </c>
      <c r="D28" s="10">
        <v>3213</v>
      </c>
      <c r="E28" s="10">
        <v>3285</v>
      </c>
      <c r="F28" s="10">
        <f t="shared" si="0"/>
        <v>72</v>
      </c>
      <c r="G28" s="11">
        <f t="shared" si="1"/>
        <v>2.2408963585434174E-2</v>
      </c>
    </row>
    <row r="29" spans="1:7" x14ac:dyDescent="0.25">
      <c r="A29" s="8" t="s">
        <v>265</v>
      </c>
      <c r="B29" s="9" t="s">
        <v>34</v>
      </c>
      <c r="C29" s="8" t="s">
        <v>35</v>
      </c>
      <c r="D29" s="10">
        <v>1113</v>
      </c>
      <c r="E29" s="10">
        <v>1125</v>
      </c>
      <c r="F29" s="10">
        <f t="shared" si="0"/>
        <v>12</v>
      </c>
      <c r="G29" s="11">
        <f t="shared" si="1"/>
        <v>1.078167115902965E-2</v>
      </c>
    </row>
    <row r="30" spans="1:7" x14ac:dyDescent="0.25">
      <c r="A30" s="8" t="s">
        <v>265</v>
      </c>
      <c r="B30" s="9" t="s">
        <v>250</v>
      </c>
      <c r="C30" s="8" t="s">
        <v>251</v>
      </c>
      <c r="D30" s="10">
        <v>1635</v>
      </c>
      <c r="E30" s="10">
        <v>1650</v>
      </c>
      <c r="F30" s="10">
        <f t="shared" si="0"/>
        <v>15</v>
      </c>
      <c r="G30" s="11">
        <f t="shared" si="1"/>
        <v>9.1743119266055051E-3</v>
      </c>
    </row>
    <row r="31" spans="1:7" x14ac:dyDescent="0.25">
      <c r="A31" s="8" t="s">
        <v>265</v>
      </c>
      <c r="B31" s="9" t="s">
        <v>36</v>
      </c>
      <c r="C31" s="8" t="s">
        <v>37</v>
      </c>
      <c r="D31" s="10">
        <v>12000</v>
      </c>
      <c r="E31" s="10">
        <v>12000</v>
      </c>
      <c r="F31" s="10">
        <f t="shared" si="0"/>
        <v>0</v>
      </c>
      <c r="G31" s="11">
        <f t="shared" si="1"/>
        <v>0</v>
      </c>
    </row>
    <row r="32" spans="1:7" x14ac:dyDescent="0.25">
      <c r="A32" s="8" t="s">
        <v>265</v>
      </c>
      <c r="B32" s="9" t="s">
        <v>252</v>
      </c>
      <c r="C32" s="8" t="s">
        <v>253</v>
      </c>
      <c r="D32" s="10">
        <v>1858.38</v>
      </c>
      <c r="E32" s="10">
        <v>1858.38</v>
      </c>
      <c r="F32" s="10">
        <f t="shared" si="0"/>
        <v>0</v>
      </c>
      <c r="G32" s="11">
        <f t="shared" si="1"/>
        <v>0</v>
      </c>
    </row>
    <row r="33" spans="1:7" x14ac:dyDescent="0.25">
      <c r="A33" s="8" t="s">
        <v>265</v>
      </c>
      <c r="B33" s="9" t="s">
        <v>138</v>
      </c>
      <c r="C33" s="8" t="s">
        <v>71</v>
      </c>
      <c r="D33" s="10">
        <v>3882.25</v>
      </c>
      <c r="E33" s="10">
        <v>3955.5</v>
      </c>
      <c r="F33" s="10">
        <f t="shared" si="0"/>
        <v>73.25</v>
      </c>
      <c r="G33" s="11">
        <f t="shared" si="1"/>
        <v>1.8867924528301886E-2</v>
      </c>
    </row>
    <row r="34" spans="1:7" x14ac:dyDescent="0.25">
      <c r="A34" s="8" t="s">
        <v>265</v>
      </c>
      <c r="B34" s="9" t="s">
        <v>189</v>
      </c>
      <c r="C34" s="8" t="s">
        <v>190</v>
      </c>
      <c r="D34" s="10">
        <v>20370</v>
      </c>
      <c r="E34" s="10">
        <v>21388.5</v>
      </c>
      <c r="F34" s="10">
        <f t="shared" si="0"/>
        <v>1018.5</v>
      </c>
      <c r="G34" s="11">
        <f t="shared" si="1"/>
        <v>0.05</v>
      </c>
    </row>
    <row r="35" spans="1:7" x14ac:dyDescent="0.25">
      <c r="A35" s="8" t="s">
        <v>265</v>
      </c>
      <c r="B35" s="9" t="s">
        <v>40</v>
      </c>
      <c r="C35" s="8" t="s">
        <v>41</v>
      </c>
      <c r="D35" s="10">
        <v>234</v>
      </c>
      <c r="E35" s="10">
        <v>240</v>
      </c>
      <c r="F35" s="10">
        <f t="shared" si="0"/>
        <v>6</v>
      </c>
      <c r="G35" s="11">
        <f t="shared" si="1"/>
        <v>2.564102564102564E-2</v>
      </c>
    </row>
    <row r="36" spans="1:7" x14ac:dyDescent="0.25">
      <c r="A36" s="8" t="s">
        <v>265</v>
      </c>
      <c r="B36" s="9" t="s">
        <v>44</v>
      </c>
      <c r="C36" s="8" t="s">
        <v>35</v>
      </c>
      <c r="D36" s="10">
        <v>1100</v>
      </c>
      <c r="E36" s="10">
        <v>1125</v>
      </c>
      <c r="F36" s="10">
        <f t="shared" si="0"/>
        <v>25</v>
      </c>
      <c r="G36" s="11">
        <f t="shared" si="1"/>
        <v>2.2727272727272728E-2</v>
      </c>
    </row>
    <row r="37" spans="1:7" x14ac:dyDescent="0.25">
      <c r="A37" s="8" t="s">
        <v>265</v>
      </c>
      <c r="B37" s="9" t="s">
        <v>45</v>
      </c>
      <c r="C37" s="8" t="s">
        <v>46</v>
      </c>
      <c r="D37" s="10">
        <v>300</v>
      </c>
      <c r="E37" s="10">
        <v>0</v>
      </c>
      <c r="F37" s="10">
        <f t="shared" si="0"/>
        <v>-300</v>
      </c>
      <c r="G37" s="11">
        <f t="shared" si="1"/>
        <v>-1</v>
      </c>
    </row>
    <row r="38" spans="1:7" x14ac:dyDescent="0.25">
      <c r="A38" s="8" t="s">
        <v>265</v>
      </c>
      <c r="B38" s="9" t="s">
        <v>47</v>
      </c>
      <c r="C38" s="8" t="s">
        <v>48</v>
      </c>
      <c r="D38" s="10">
        <v>575</v>
      </c>
      <c r="E38" s="10">
        <v>0</v>
      </c>
      <c r="F38" s="10">
        <f t="shared" si="0"/>
        <v>-575</v>
      </c>
      <c r="G38" s="11">
        <f t="shared" si="1"/>
        <v>-1</v>
      </c>
    </row>
    <row r="39" spans="1:7" x14ac:dyDescent="0.25">
      <c r="A39" s="8" t="s">
        <v>265</v>
      </c>
      <c r="B39" s="9" t="s">
        <v>49</v>
      </c>
      <c r="C39" s="8" t="s">
        <v>50</v>
      </c>
      <c r="D39" s="10">
        <v>5364.45</v>
      </c>
      <c r="E39" s="10">
        <v>5364.45</v>
      </c>
      <c r="F39" s="10">
        <f t="shared" si="0"/>
        <v>0</v>
      </c>
      <c r="G39" s="11">
        <f t="shared" si="1"/>
        <v>0</v>
      </c>
    </row>
    <row r="40" spans="1:7" x14ac:dyDescent="0.25">
      <c r="A40" s="8" t="s">
        <v>265</v>
      </c>
      <c r="B40" s="9" t="s">
        <v>53</v>
      </c>
      <c r="C40" s="8" t="s">
        <v>54</v>
      </c>
      <c r="D40" s="10">
        <v>582.75</v>
      </c>
      <c r="E40" s="10">
        <v>582.75</v>
      </c>
      <c r="F40" s="10">
        <f t="shared" si="0"/>
        <v>0</v>
      </c>
      <c r="G40" s="11">
        <f t="shared" si="1"/>
        <v>0</v>
      </c>
    </row>
    <row r="41" spans="1:7" x14ac:dyDescent="0.25">
      <c r="A41" s="8" t="s">
        <v>265</v>
      </c>
      <c r="B41" s="9" t="s">
        <v>55</v>
      </c>
      <c r="C41" s="8" t="s">
        <v>56</v>
      </c>
      <c r="D41" s="10">
        <v>1875</v>
      </c>
      <c r="E41" s="10">
        <v>1875</v>
      </c>
      <c r="F41" s="10">
        <f t="shared" si="0"/>
        <v>0</v>
      </c>
      <c r="G41" s="11">
        <f t="shared" si="1"/>
        <v>0</v>
      </c>
    </row>
    <row r="42" spans="1:7" x14ac:dyDescent="0.25">
      <c r="A42" s="8" t="s">
        <v>265</v>
      </c>
      <c r="B42" s="9" t="s">
        <v>57</v>
      </c>
      <c r="C42" s="8" t="s">
        <v>58</v>
      </c>
      <c r="D42" s="10">
        <v>1883.2</v>
      </c>
      <c r="E42" s="10">
        <v>1968.8</v>
      </c>
      <c r="F42" s="10">
        <f t="shared" si="0"/>
        <v>85.599999999999909</v>
      </c>
      <c r="G42" s="11">
        <f t="shared" si="1"/>
        <v>4.5454545454545407E-2</v>
      </c>
    </row>
    <row r="43" spans="1:7" x14ac:dyDescent="0.25">
      <c r="A43" s="8" t="s">
        <v>265</v>
      </c>
      <c r="B43" s="9" t="s">
        <v>59</v>
      </c>
      <c r="C43" s="8" t="s">
        <v>60</v>
      </c>
      <c r="D43" s="10">
        <v>3575</v>
      </c>
      <c r="E43" s="10">
        <v>3650</v>
      </c>
      <c r="F43" s="10">
        <f t="shared" si="0"/>
        <v>75</v>
      </c>
      <c r="G43" s="11">
        <f t="shared" si="1"/>
        <v>2.097902097902098E-2</v>
      </c>
    </row>
    <row r="44" spans="1:7" x14ac:dyDescent="0.25">
      <c r="A44" s="8" t="s">
        <v>265</v>
      </c>
      <c r="B44" s="9" t="s">
        <v>139</v>
      </c>
      <c r="C44" s="8" t="s">
        <v>140</v>
      </c>
      <c r="D44" s="10">
        <v>1995</v>
      </c>
      <c r="E44" s="10">
        <v>1995</v>
      </c>
      <c r="F44" s="10">
        <f t="shared" si="0"/>
        <v>0</v>
      </c>
      <c r="G44" s="11">
        <f t="shared" si="1"/>
        <v>0</v>
      </c>
    </row>
    <row r="45" spans="1:7" x14ac:dyDescent="0.25">
      <c r="A45" s="8" t="s">
        <v>265</v>
      </c>
      <c r="B45" s="9" t="s">
        <v>61</v>
      </c>
      <c r="C45" s="8" t="s">
        <v>62</v>
      </c>
      <c r="D45" s="10">
        <v>2000</v>
      </c>
      <c r="E45" s="10">
        <v>2050</v>
      </c>
      <c r="F45" s="10">
        <f t="shared" si="0"/>
        <v>50</v>
      </c>
      <c r="G45" s="11">
        <f t="shared" si="1"/>
        <v>2.5000000000000001E-2</v>
      </c>
    </row>
    <row r="46" spans="1:7" x14ac:dyDescent="0.25">
      <c r="A46" s="8" t="s">
        <v>265</v>
      </c>
      <c r="B46" s="9" t="s">
        <v>63</v>
      </c>
      <c r="C46" s="8" t="s">
        <v>62</v>
      </c>
      <c r="D46" s="10">
        <v>2138.85</v>
      </c>
      <c r="E46" s="10">
        <v>2240.7000000000003</v>
      </c>
      <c r="F46" s="10">
        <f t="shared" si="0"/>
        <v>101.85000000000036</v>
      </c>
      <c r="G46" s="11">
        <f t="shared" si="1"/>
        <v>4.761904761904779E-2</v>
      </c>
    </row>
    <row r="47" spans="1:7" x14ac:dyDescent="0.25">
      <c r="A47" s="8" t="s">
        <v>265</v>
      </c>
      <c r="B47" s="9" t="s">
        <v>141</v>
      </c>
      <c r="C47" s="8" t="s">
        <v>142</v>
      </c>
      <c r="D47" s="10">
        <v>2100</v>
      </c>
      <c r="E47" s="10">
        <f>(D47/700)*750</f>
        <v>2250</v>
      </c>
      <c r="F47" s="10">
        <f t="shared" si="0"/>
        <v>150</v>
      </c>
      <c r="G47" s="11">
        <f t="shared" si="1"/>
        <v>7.1428571428571425E-2</v>
      </c>
    </row>
    <row r="48" spans="1:7" x14ac:dyDescent="0.25">
      <c r="A48" s="8" t="s">
        <v>265</v>
      </c>
      <c r="B48" s="9" t="s">
        <v>254</v>
      </c>
      <c r="C48" s="8" t="s">
        <v>255</v>
      </c>
      <c r="D48" s="10">
        <v>1040</v>
      </c>
      <c r="E48" s="10">
        <v>1100</v>
      </c>
      <c r="F48" s="10">
        <f t="shared" si="0"/>
        <v>60</v>
      </c>
      <c r="G48" s="11">
        <f t="shared" si="1"/>
        <v>5.7692307692307696E-2</v>
      </c>
    </row>
    <row r="49" spans="1:7" x14ac:dyDescent="0.25">
      <c r="A49" s="8" t="s">
        <v>265</v>
      </c>
      <c r="B49" s="9" t="s">
        <v>256</v>
      </c>
      <c r="C49" s="8" t="s">
        <v>257</v>
      </c>
      <c r="D49" s="10">
        <v>610</v>
      </c>
      <c r="E49" s="10">
        <v>625</v>
      </c>
      <c r="F49" s="10">
        <f t="shared" si="0"/>
        <v>15</v>
      </c>
      <c r="G49" s="11">
        <f t="shared" si="1"/>
        <v>2.4590163934426229E-2</v>
      </c>
    </row>
    <row r="50" spans="1:7" x14ac:dyDescent="0.25">
      <c r="A50" s="8" t="s">
        <v>265</v>
      </c>
      <c r="B50" s="9" t="s">
        <v>151</v>
      </c>
      <c r="C50" s="8" t="s">
        <v>152</v>
      </c>
      <c r="D50" s="10">
        <v>2190</v>
      </c>
      <c r="E50" s="10">
        <v>2220</v>
      </c>
      <c r="F50" s="10">
        <f t="shared" si="0"/>
        <v>30</v>
      </c>
      <c r="G50" s="11">
        <f t="shared" si="1"/>
        <v>1.3698630136986301E-2</v>
      </c>
    </row>
    <row r="51" spans="1:7" x14ac:dyDescent="0.25">
      <c r="A51" s="8" t="s">
        <v>265</v>
      </c>
      <c r="B51" s="9" t="s">
        <v>153</v>
      </c>
      <c r="C51" s="8" t="s">
        <v>154</v>
      </c>
      <c r="D51" s="10">
        <v>475</v>
      </c>
      <c r="E51" s="10">
        <v>485</v>
      </c>
      <c r="F51" s="10">
        <f t="shared" si="0"/>
        <v>10</v>
      </c>
      <c r="G51" s="11">
        <f t="shared" si="1"/>
        <v>2.1052631578947368E-2</v>
      </c>
    </row>
    <row r="52" spans="1:7" x14ac:dyDescent="0.25">
      <c r="A52" s="8" t="s">
        <v>265</v>
      </c>
      <c r="B52" s="9" t="s">
        <v>155</v>
      </c>
      <c r="C52" s="8" t="s">
        <v>156</v>
      </c>
      <c r="D52" s="10">
        <v>400</v>
      </c>
      <c r="E52" s="10">
        <v>410</v>
      </c>
      <c r="F52" s="10">
        <f t="shared" si="0"/>
        <v>10</v>
      </c>
      <c r="G52" s="11">
        <f t="shared" si="1"/>
        <v>2.5000000000000001E-2</v>
      </c>
    </row>
    <row r="53" spans="1:7" x14ac:dyDescent="0.25">
      <c r="A53" s="8" t="s">
        <v>265</v>
      </c>
      <c r="B53" s="9" t="s">
        <v>157</v>
      </c>
      <c r="C53" s="8" t="s">
        <v>158</v>
      </c>
      <c r="D53" s="10">
        <v>2010</v>
      </c>
      <c r="E53" s="10">
        <v>2050.1999999999998</v>
      </c>
      <c r="F53" s="10">
        <f t="shared" si="0"/>
        <v>40.199999999999818</v>
      </c>
      <c r="G53" s="11">
        <f t="shared" si="1"/>
        <v>1.999999999999991E-2</v>
      </c>
    </row>
    <row r="54" spans="1:7" x14ac:dyDescent="0.25">
      <c r="A54" s="8" t="s">
        <v>265</v>
      </c>
      <c r="B54" s="9" t="s">
        <v>159</v>
      </c>
      <c r="C54" s="8" t="s">
        <v>160</v>
      </c>
      <c r="D54" s="10">
        <v>0</v>
      </c>
      <c r="E54" s="10">
        <v>2500</v>
      </c>
      <c r="F54" s="10">
        <f t="shared" si="0"/>
        <v>2500</v>
      </c>
      <c r="G54" s="11" t="str">
        <f t="shared" si="1"/>
        <v/>
      </c>
    </row>
    <row r="55" spans="1:7" x14ac:dyDescent="0.25">
      <c r="A55" s="8" t="s">
        <v>265</v>
      </c>
      <c r="B55" s="9" t="s">
        <v>78</v>
      </c>
      <c r="C55" s="8" t="s">
        <v>79</v>
      </c>
      <c r="D55" s="10">
        <v>2650</v>
      </c>
      <c r="E55" s="10">
        <v>2700</v>
      </c>
      <c r="F55" s="10">
        <f t="shared" si="0"/>
        <v>50</v>
      </c>
      <c r="G55" s="11">
        <f t="shared" si="1"/>
        <v>1.8867924528301886E-2</v>
      </c>
    </row>
    <row r="56" spans="1:7" x14ac:dyDescent="0.25">
      <c r="A56" s="8" t="s">
        <v>265</v>
      </c>
      <c r="B56" s="9" t="s">
        <v>80</v>
      </c>
      <c r="C56" s="8" t="s">
        <v>81</v>
      </c>
      <c r="D56" s="10">
        <v>4074.5</v>
      </c>
      <c r="E56" s="10">
        <v>4074.5</v>
      </c>
      <c r="F56" s="10">
        <f t="shared" si="0"/>
        <v>0</v>
      </c>
      <c r="G56" s="11">
        <f t="shared" si="1"/>
        <v>0</v>
      </c>
    </row>
    <row r="57" spans="1:7" x14ac:dyDescent="0.25">
      <c r="A57" s="8" t="s">
        <v>265</v>
      </c>
      <c r="B57" s="9" t="s">
        <v>82</v>
      </c>
      <c r="C57" s="8" t="s">
        <v>83</v>
      </c>
      <c r="D57" s="10">
        <v>675</v>
      </c>
      <c r="E57" s="10">
        <v>685</v>
      </c>
      <c r="F57" s="10">
        <f t="shared" si="0"/>
        <v>10</v>
      </c>
      <c r="G57" s="11">
        <f t="shared" si="1"/>
        <v>1.4814814814814815E-2</v>
      </c>
    </row>
    <row r="58" spans="1:7" x14ac:dyDescent="0.25">
      <c r="A58" s="8" t="s">
        <v>265</v>
      </c>
      <c r="B58" s="9" t="s">
        <v>193</v>
      </c>
      <c r="C58" s="8" t="s">
        <v>194</v>
      </c>
      <c r="D58" s="10">
        <v>600</v>
      </c>
      <c r="E58" s="10">
        <v>600</v>
      </c>
      <c r="F58" s="10">
        <f t="shared" si="0"/>
        <v>0</v>
      </c>
      <c r="G58" s="11">
        <f t="shared" si="1"/>
        <v>0</v>
      </c>
    </row>
    <row r="59" spans="1:7" x14ac:dyDescent="0.25">
      <c r="A59" s="8" t="s">
        <v>265</v>
      </c>
      <c r="B59" s="9" t="s">
        <v>258</v>
      </c>
      <c r="C59" s="8" t="s">
        <v>259</v>
      </c>
      <c r="D59" s="10">
        <v>3805.5</v>
      </c>
      <c r="E59" s="10">
        <v>3845.5</v>
      </c>
      <c r="F59" s="10">
        <f t="shared" si="0"/>
        <v>40</v>
      </c>
      <c r="G59" s="11">
        <f t="shared" si="1"/>
        <v>1.0511102351859151E-2</v>
      </c>
    </row>
    <row r="60" spans="1:7" x14ac:dyDescent="0.25">
      <c r="A60" s="8" t="s">
        <v>265</v>
      </c>
      <c r="B60" s="9" t="s">
        <v>86</v>
      </c>
      <c r="C60" s="8" t="s">
        <v>87</v>
      </c>
      <c r="D60" s="10">
        <v>8650</v>
      </c>
      <c r="E60" s="10">
        <v>8900</v>
      </c>
      <c r="F60" s="10">
        <f t="shared" si="0"/>
        <v>250</v>
      </c>
      <c r="G60" s="11">
        <f t="shared" si="1"/>
        <v>2.8901734104046242E-2</v>
      </c>
    </row>
    <row r="61" spans="1:7" x14ac:dyDescent="0.25">
      <c r="A61" s="8" t="s">
        <v>265</v>
      </c>
      <c r="B61" s="9" t="s">
        <v>88</v>
      </c>
      <c r="C61" s="8" t="s">
        <v>89</v>
      </c>
      <c r="D61" s="10">
        <v>20988.68</v>
      </c>
      <c r="E61" s="10">
        <v>20991.29</v>
      </c>
      <c r="F61" s="10">
        <f t="shared" si="0"/>
        <v>2.6100000000005821</v>
      </c>
      <c r="G61" s="11">
        <f t="shared" si="1"/>
        <v>1.2435274633757732E-4</v>
      </c>
    </row>
    <row r="62" spans="1:7" x14ac:dyDescent="0.25">
      <c r="A62" s="8" t="s">
        <v>265</v>
      </c>
      <c r="B62" s="9" t="s">
        <v>90</v>
      </c>
      <c r="C62" s="8" t="s">
        <v>91</v>
      </c>
      <c r="D62" s="10">
        <v>3972.15</v>
      </c>
      <c r="E62" s="10">
        <v>4053.63</v>
      </c>
      <c r="F62" s="10">
        <f t="shared" si="0"/>
        <v>81.480000000000018</v>
      </c>
      <c r="G62" s="11">
        <f t="shared" si="1"/>
        <v>2.0512820512820516E-2</v>
      </c>
    </row>
    <row r="63" spans="1:7" x14ac:dyDescent="0.25">
      <c r="A63" s="8" t="s">
        <v>265</v>
      </c>
      <c r="B63" s="9" t="s">
        <v>92</v>
      </c>
      <c r="C63" s="8" t="s">
        <v>93</v>
      </c>
      <c r="D63" s="10">
        <v>1785</v>
      </c>
      <c r="E63" s="10">
        <v>1825</v>
      </c>
      <c r="F63" s="10">
        <f t="shared" si="0"/>
        <v>40</v>
      </c>
      <c r="G63" s="11">
        <f t="shared" si="1"/>
        <v>2.2408963585434174E-2</v>
      </c>
    </row>
    <row r="64" spans="1:7" x14ac:dyDescent="0.25">
      <c r="A64" s="8" t="s">
        <v>265</v>
      </c>
      <c r="B64" s="9" t="s">
        <v>237</v>
      </c>
      <c r="C64" s="8" t="s">
        <v>238</v>
      </c>
      <c r="D64" s="10">
        <v>4610</v>
      </c>
      <c r="E64" s="10">
        <v>4700</v>
      </c>
      <c r="F64" s="10">
        <f t="shared" si="0"/>
        <v>90</v>
      </c>
      <c r="G64" s="11">
        <f t="shared" si="1"/>
        <v>1.9522776572668113E-2</v>
      </c>
    </row>
    <row r="65" spans="1:7" x14ac:dyDescent="0.25">
      <c r="A65" s="8" t="s">
        <v>265</v>
      </c>
      <c r="B65" s="9" t="s">
        <v>96</v>
      </c>
      <c r="C65" s="8" t="s">
        <v>97</v>
      </c>
      <c r="D65" s="10">
        <v>476</v>
      </c>
      <c r="E65" s="10">
        <v>476</v>
      </c>
      <c r="F65" s="10">
        <f t="shared" si="0"/>
        <v>0</v>
      </c>
      <c r="G65" s="11">
        <f t="shared" si="1"/>
        <v>0</v>
      </c>
    </row>
    <row r="66" spans="1:7" x14ac:dyDescent="0.25">
      <c r="A66" s="8" t="s">
        <v>265</v>
      </c>
      <c r="B66" s="9" t="s">
        <v>98</v>
      </c>
      <c r="C66" s="8" t="s">
        <v>99</v>
      </c>
      <c r="D66" s="10">
        <v>387</v>
      </c>
      <c r="E66" s="10">
        <v>387</v>
      </c>
      <c r="F66" s="10">
        <f t="shared" si="0"/>
        <v>0</v>
      </c>
      <c r="G66" s="11">
        <f t="shared" si="1"/>
        <v>0</v>
      </c>
    </row>
    <row r="67" spans="1:7" x14ac:dyDescent="0.25">
      <c r="A67" s="8" t="s">
        <v>265</v>
      </c>
      <c r="B67" s="9" t="s">
        <v>260</v>
      </c>
      <c r="C67" s="8" t="s">
        <v>261</v>
      </c>
      <c r="D67" s="10">
        <v>8140</v>
      </c>
      <c r="E67" s="10">
        <v>8300</v>
      </c>
      <c r="F67" s="10">
        <f t="shared" si="0"/>
        <v>160</v>
      </c>
      <c r="G67" s="11">
        <f t="shared" si="1"/>
        <v>1.9656019656019656E-2</v>
      </c>
    </row>
    <row r="68" spans="1:7" x14ac:dyDescent="0.25">
      <c r="A68" s="8" t="s">
        <v>265</v>
      </c>
      <c r="B68" s="9" t="s">
        <v>105</v>
      </c>
      <c r="C68" s="8" t="s">
        <v>106</v>
      </c>
      <c r="D68" s="10">
        <v>610</v>
      </c>
      <c r="E68" s="10">
        <v>622</v>
      </c>
      <c r="F68" s="10">
        <f t="shared" si="0"/>
        <v>12</v>
      </c>
      <c r="G68" s="11">
        <f t="shared" si="1"/>
        <v>1.9672131147540985E-2</v>
      </c>
    </row>
    <row r="69" spans="1:7" x14ac:dyDescent="0.25">
      <c r="A69" s="8" t="s">
        <v>265</v>
      </c>
      <c r="B69" s="9" t="s">
        <v>111</v>
      </c>
      <c r="C69" s="8" t="s">
        <v>112</v>
      </c>
      <c r="D69" s="10">
        <v>765</v>
      </c>
      <c r="E69" s="10">
        <v>0</v>
      </c>
      <c r="F69" s="10">
        <f t="shared" si="0"/>
        <v>-765</v>
      </c>
      <c r="G69" s="11">
        <f t="shared" si="1"/>
        <v>-1</v>
      </c>
    </row>
    <row r="70" spans="1:7" x14ac:dyDescent="0.25">
      <c r="A70" s="8" t="s">
        <v>265</v>
      </c>
      <c r="B70" s="9" t="s">
        <v>262</v>
      </c>
      <c r="C70" s="8" t="s">
        <v>263</v>
      </c>
      <c r="D70" s="10">
        <v>2500</v>
      </c>
      <c r="E70" s="10">
        <v>2500</v>
      </c>
      <c r="F70" s="10">
        <f t="shared" ref="F70:F76" si="2">E70-D70</f>
        <v>0</v>
      </c>
      <c r="G70" s="11">
        <f t="shared" ref="G70:G76" si="3">IF(ISERROR(F70/D70),"",F70/D70)</f>
        <v>0</v>
      </c>
    </row>
    <row r="71" spans="1:7" x14ac:dyDescent="0.25">
      <c r="A71" s="8" t="s">
        <v>265</v>
      </c>
      <c r="B71" s="9" t="s">
        <v>113</v>
      </c>
      <c r="C71" s="8" t="s">
        <v>114</v>
      </c>
      <c r="D71" s="10">
        <v>6300</v>
      </c>
      <c r="E71" s="10">
        <v>6425</v>
      </c>
      <c r="F71" s="10">
        <f t="shared" si="2"/>
        <v>125</v>
      </c>
      <c r="G71" s="11">
        <f t="shared" si="3"/>
        <v>1.984126984126984E-2</v>
      </c>
    </row>
    <row r="72" spans="1:7" x14ac:dyDescent="0.25">
      <c r="A72" s="8" t="s">
        <v>265</v>
      </c>
      <c r="B72" s="9" t="s">
        <v>115</v>
      </c>
      <c r="C72" s="8" t="s">
        <v>15</v>
      </c>
      <c r="D72" s="10">
        <v>4300.18</v>
      </c>
      <c r="E72" s="10">
        <v>4274.2</v>
      </c>
      <c r="F72" s="10">
        <f t="shared" si="2"/>
        <v>-25.980000000000473</v>
      </c>
      <c r="G72" s="11">
        <f t="shared" si="3"/>
        <v>-6.0416075606138514E-3</v>
      </c>
    </row>
    <row r="73" spans="1:7" x14ac:dyDescent="0.25">
      <c r="A73" s="8" t="s">
        <v>265</v>
      </c>
      <c r="B73" s="9" t="s">
        <v>116</v>
      </c>
      <c r="C73" s="8" t="s">
        <v>117</v>
      </c>
      <c r="D73" s="10">
        <v>0</v>
      </c>
      <c r="E73" s="10">
        <v>500</v>
      </c>
      <c r="F73" s="10">
        <f t="shared" si="2"/>
        <v>500</v>
      </c>
      <c r="G73" s="11" t="str">
        <f t="shared" si="3"/>
        <v/>
      </c>
    </row>
    <row r="74" spans="1:7" x14ac:dyDescent="0.25">
      <c r="A74" s="8" t="s">
        <v>265</v>
      </c>
      <c r="B74" s="9" t="s">
        <v>179</v>
      </c>
      <c r="C74" s="8" t="s">
        <v>180</v>
      </c>
      <c r="D74" s="10">
        <v>592.20000000000005</v>
      </c>
      <c r="E74" s="10">
        <v>598.5</v>
      </c>
      <c r="F74" s="10">
        <f t="shared" si="2"/>
        <v>6.2999999999999545</v>
      </c>
      <c r="G74" s="11">
        <f t="shared" si="3"/>
        <v>1.0638297872340347E-2</v>
      </c>
    </row>
    <row r="75" spans="1:7" x14ac:dyDescent="0.25">
      <c r="A75" s="8" t="s">
        <v>265</v>
      </c>
      <c r="B75" s="9" t="s">
        <v>181</v>
      </c>
      <c r="C75" s="8" t="s">
        <v>182</v>
      </c>
      <c r="D75" s="10">
        <v>1197</v>
      </c>
      <c r="E75" s="10">
        <v>1215.9000000000001</v>
      </c>
      <c r="F75" s="10">
        <f t="shared" si="2"/>
        <v>18.900000000000091</v>
      </c>
      <c r="G75" s="11">
        <f t="shared" si="3"/>
        <v>1.5789473684210603E-2</v>
      </c>
    </row>
    <row r="76" spans="1:7" x14ac:dyDescent="0.25">
      <c r="A76" s="8" t="s">
        <v>265</v>
      </c>
      <c r="B76" s="9" t="s">
        <v>183</v>
      </c>
      <c r="C76" s="8" t="s">
        <v>184</v>
      </c>
      <c r="D76" s="10">
        <v>1680</v>
      </c>
      <c r="E76" s="10">
        <v>0</v>
      </c>
      <c r="F76" s="10">
        <f t="shared" si="2"/>
        <v>-1680</v>
      </c>
      <c r="G76" s="11">
        <f t="shared" si="3"/>
        <v>-1</v>
      </c>
    </row>
  </sheetData>
  <mergeCells count="1">
    <mergeCell ref="A2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E1B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Rosanne Huffcut</dc:creator>
  <cp:lastModifiedBy>Rosanne Huffcut</cp:lastModifiedBy>
  <dcterms:created xsi:type="dcterms:W3CDTF">2015-12-08T18:57:05Z</dcterms:created>
  <dcterms:modified xsi:type="dcterms:W3CDTF">2015-12-08T20:47:19Z</dcterms:modified>
</cp:coreProperties>
</file>